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68"/>
  </bookViews>
  <sheets>
    <sheet name="封面" sheetId="178" r:id="rId1"/>
    <sheet name="附表2-1" sheetId="174" r:id="rId2"/>
    <sheet name="附表2-2" sheetId="175" r:id="rId3"/>
    <sheet name="附表2-3" sheetId="176" r:id="rId4"/>
    <sheet name="附表2-4" sheetId="177" r:id="rId5"/>
    <sheet name="附表2-5" sheetId="179" r:id="rId6"/>
    <sheet name="附表2-6" sheetId="141" r:id="rId7"/>
    <sheet name="附表2-7" sheetId="142" r:id="rId8"/>
    <sheet name="附表2-8" sheetId="143" r:id="rId9"/>
    <sheet name="附表2-9" sheetId="144" r:id="rId10"/>
    <sheet name="附表2-10" sheetId="180" r:id="rId11"/>
    <sheet name="附表2-11" sheetId="181" r:id="rId12"/>
    <sheet name="附表2-12" sheetId="145" r:id="rId13"/>
    <sheet name="附表2-13" sheetId="146" r:id="rId14"/>
    <sheet name="附表2-14" sheetId="149" r:id="rId15"/>
    <sheet name="附表2-15" sheetId="150" r:id="rId16"/>
    <sheet name="附表2-16" sheetId="151" r:id="rId17"/>
    <sheet name="附表2-17" sheetId="152" r:id="rId18"/>
    <sheet name="附表2-18" sheetId="153" r:id="rId19"/>
    <sheet name="附表2-19" sheetId="154" r:id="rId20"/>
    <sheet name="附表2-20" sheetId="155" r:id="rId21"/>
    <sheet name="附表2-21" sheetId="156" r:id="rId22"/>
    <sheet name="附表2-22" sheetId="157" r:id="rId23"/>
    <sheet name="附表5-1" sheetId="170" r:id="rId24"/>
    <sheet name="附表5-2" sheetId="171" r:id="rId25"/>
    <sheet name="附表5-3" sheetId="172" r:id="rId26"/>
    <sheet name="附表5-4" sheetId="173" r:id="rId27"/>
  </sheets>
  <externalReferences>
    <externalReference r:id="rId28"/>
    <externalReference r:id="rId29"/>
    <externalReference r:id="rId30"/>
  </externalReferences>
  <definedNames>
    <definedName name="_xlnm._FilterDatabase" localSheetId="13" hidden="1">'附表2-13'!$A$4:$B$35</definedName>
    <definedName name="_xlnm._FilterDatabase" localSheetId="18" hidden="1">'附表2-18'!$A$3:$I$29</definedName>
    <definedName name="_xlnm._FilterDatabase" localSheetId="7" hidden="1">'附表2-7'!$A$3:$G$107</definedName>
    <definedName name="_Order1" hidden="1">255</definedName>
    <definedName name="_Order2" hidden="1">255</definedName>
    <definedName name="Database" localSheetId="24">#REF!</definedName>
    <definedName name="Database" localSheetId="26">#REF!</definedName>
    <definedName name="Database" localSheetId="15">#REF!</definedName>
    <definedName name="Database" localSheetId="16">#REF!</definedName>
    <definedName name="Database" localSheetId="12">#REF!</definedName>
    <definedName name="Database" localSheetId="13">#REF!</definedName>
    <definedName name="Database" localSheetId="7">#REF!</definedName>
    <definedName name="Database" localSheetId="6">#REF!</definedName>
    <definedName name="Database">#REF!</definedName>
    <definedName name="database2" localSheetId="24">#REF!</definedName>
    <definedName name="database2" localSheetId="26">#REF!</definedName>
    <definedName name="database2" localSheetId="15">#REF!</definedName>
    <definedName name="database2" localSheetId="16">#REF!</definedName>
    <definedName name="database2" localSheetId="12">#REF!</definedName>
    <definedName name="database2" localSheetId="13">#REF!</definedName>
    <definedName name="database2" localSheetId="7">#REF!</definedName>
    <definedName name="database2" localSheetId="6">#REF!</definedName>
    <definedName name="database2">#REF!</definedName>
    <definedName name="database3" localSheetId="24">#REF!</definedName>
    <definedName name="database3" localSheetId="26">#REF!</definedName>
    <definedName name="database3" localSheetId="15">#REF!</definedName>
    <definedName name="database3" localSheetId="16">#REF!</definedName>
    <definedName name="database3" localSheetId="12">#REF!</definedName>
    <definedName name="database3" localSheetId="13">#REF!</definedName>
    <definedName name="database3" localSheetId="7">#REF!</definedName>
    <definedName name="database3" localSheetId="6">#REF!</definedName>
    <definedName name="database3">#REF!</definedName>
    <definedName name="gxxe2003">'[1]P1012001'!$A$6:$E$117</definedName>
    <definedName name="hhhh" localSheetId="24">#REF!</definedName>
    <definedName name="hhhh" localSheetId="26">#REF!</definedName>
    <definedName name="hhhh" localSheetId="15">#REF!</definedName>
    <definedName name="hhhh" localSheetId="16">#REF!</definedName>
    <definedName name="hhhh" localSheetId="12">#REF!</definedName>
    <definedName name="hhhh" localSheetId="13">#REF!</definedName>
    <definedName name="hhhh" localSheetId="7">#REF!</definedName>
    <definedName name="hhhh" localSheetId="6">#REF!</definedName>
    <definedName name="hhhh">#REF!</definedName>
    <definedName name="kkkk" localSheetId="24">#REF!</definedName>
    <definedName name="kkkk" localSheetId="26">#REF!</definedName>
    <definedName name="kkkk" localSheetId="15">#REF!</definedName>
    <definedName name="kkkk" localSheetId="16">#REF!</definedName>
    <definedName name="kkkk" localSheetId="12">#REF!</definedName>
    <definedName name="kkkk" localSheetId="13">#REF!</definedName>
    <definedName name="kkkk" localSheetId="7">#REF!</definedName>
    <definedName name="kkkk" localSheetId="6">#REF!</definedName>
    <definedName name="kkkk">#REF!</definedName>
    <definedName name="_xlnm.Print_Area" localSheetId="12">'附表2-12'!$A$1:$E$30</definedName>
    <definedName name="_xlnm.Print_Area" localSheetId="13">'附表2-13'!$A$1:$E$45</definedName>
    <definedName name="_xlnm.Print_Area" localSheetId="7">'附表2-7'!$A$1:$D$107</definedName>
    <definedName name="_xlnm.Print_Area" localSheetId="9">'附表2-9'!$A$1:$B$26</definedName>
    <definedName name="_xlnm.Print_Titles" localSheetId="18">'附表2-18'!$1:$3</definedName>
    <definedName name="_xlnm.Print_Titles" localSheetId="7">'附表2-7'!$1:$4</definedName>
    <definedName name="_xlnm.Print_Titles" localSheetId="21">'附表2-21'!$1:$4</definedName>
    <definedName name="_xlnm.Print_Titles" localSheetId="22">'附表2-22'!$1:$4</definedName>
    <definedName name="_xlnm.Print_Titles" localSheetId="8">'附表2-8'!$1:$3</definedName>
    <definedName name="_xlnm.Print_Titles">#N/A</definedName>
    <definedName name="UU" localSheetId="24">#REF!</definedName>
    <definedName name="UU" localSheetId="26">#REF!</definedName>
    <definedName name="UU" localSheetId="15">#REF!</definedName>
    <definedName name="UU" localSheetId="16">#REF!</definedName>
    <definedName name="UU" localSheetId="12">#REF!</definedName>
    <definedName name="UU" localSheetId="13">#REF!</definedName>
    <definedName name="UU" localSheetId="7">#REF!</definedName>
    <definedName name="UU" localSheetId="6">#REF!</definedName>
    <definedName name="UU">#REF!</definedName>
    <definedName name="YY" localSheetId="24">#REF!</definedName>
    <definedName name="YY" localSheetId="26">#REF!</definedName>
    <definedName name="YY" localSheetId="15">#REF!</definedName>
    <definedName name="YY" localSheetId="16">#REF!</definedName>
    <definedName name="YY" localSheetId="12">#REF!</definedName>
    <definedName name="YY" localSheetId="13">#REF!</definedName>
    <definedName name="YY" localSheetId="7">#REF!</definedName>
    <definedName name="YY" localSheetId="6">#REF!</definedName>
    <definedName name="YY">#REF!</definedName>
    <definedName name="Z_1B8CC353_4DAD_466F_A79F_85C14D5E5BD0_.wvu.Cols" localSheetId="12" hidden="1">'附表2-12'!#REF!</definedName>
    <definedName name="Z_1B8CC353_4DAD_466F_A79F_85C14D5E5BD0_.wvu.PrintArea" localSheetId="12" hidden="1">'附表2-12'!$A$1:$B$18</definedName>
    <definedName name="Z_1B8CC353_4DAD_466F_A79F_85C14D5E5BD0_.wvu.PrintArea" localSheetId="13" hidden="1">'附表2-13'!$A$1:$B$35</definedName>
    <definedName name="Z_1B8CC353_4DAD_466F_A79F_85C14D5E5BD0_.wvu.PrintTitles" localSheetId="13" hidden="1">'附表2-13'!$A:$A,'附表2-13'!$1:$3</definedName>
    <definedName name="Z_1FEF1881_564B_4F03_AB90_64DC0D49B898_.wvu.FilterData" localSheetId="13" hidden="1">'附表2-13'!$A$4:$B$35</definedName>
    <definedName name="Z_1FEF1881_564B_4F03_AB90_64DC0D49B898_.wvu.PrintArea" localSheetId="12" hidden="1">'附表2-12'!$A$1:$B$18</definedName>
    <definedName name="Z_1FEF1881_564B_4F03_AB90_64DC0D49B898_.wvu.PrintArea" localSheetId="13" hidden="1">'附表2-13'!$A$1:$B$35</definedName>
    <definedName name="Z_1FEF1881_564B_4F03_AB90_64DC0D49B898_.wvu.PrintTitles" localSheetId="13" hidden="1">'附表2-13'!$A:$A,'附表2-13'!$1:$3</definedName>
    <definedName name="Z_3A7D6B19_105C_4E01_8F43_FEDD708FF2D5_.wvu.FilterData" localSheetId="13" hidden="1">'附表2-13'!$A$4:$B$35</definedName>
    <definedName name="Z_3A7D6B19_105C_4E01_8F43_FEDD708FF2D5_.wvu.PrintArea" localSheetId="12" hidden="1">'附表2-12'!$A$1:$B$18</definedName>
    <definedName name="Z_3A7D6B19_105C_4E01_8F43_FEDD708FF2D5_.wvu.PrintArea" localSheetId="13" hidden="1">'附表2-13'!$A$1:$B$35</definedName>
    <definedName name="Z_3A7D6B19_105C_4E01_8F43_FEDD708FF2D5_.wvu.PrintTitles" localSheetId="13" hidden="1">'附表2-13'!$A:$A,'附表2-13'!$1:$3</definedName>
    <definedName name="Z_7B52946E_CE3E_4980_8F9C_4BCB8C03E9C3_.wvu.Cols" localSheetId="12" hidden="1">'附表2-12'!#REF!</definedName>
    <definedName name="Z_7B52946E_CE3E_4980_8F9C_4BCB8C03E9C3_.wvu.PrintArea" localSheetId="12" hidden="1">'附表2-12'!$A$1:$B$18</definedName>
    <definedName name="Z_7B52946E_CE3E_4980_8F9C_4BCB8C03E9C3_.wvu.PrintArea" localSheetId="13" hidden="1">'附表2-13'!$A$1:$B$35</definedName>
    <definedName name="Z_7B52946E_CE3E_4980_8F9C_4BCB8C03E9C3_.wvu.PrintTitles" localSheetId="13" hidden="1">'附表2-13'!$A:$A,'附表2-13'!$1:$3</definedName>
    <definedName name="Z_CAD6146B_8F15_4369_9303_2BB10FC3C3E0_.wvu.PrintArea" localSheetId="12" hidden="1">'附表2-12'!$A$1:$B$18</definedName>
    <definedName name="Z_CAD6146B_8F15_4369_9303_2BB10FC3C3E0_.wvu.PrintArea" localSheetId="13" hidden="1">'附表2-13'!$A$1:$B$35</definedName>
    <definedName name="Z_CAD6146B_8F15_4369_9303_2BB10FC3C3E0_.wvu.PrintTitles" localSheetId="13" hidden="1">'附表2-13'!$A:$A,'附表2-13'!$1:$3</definedName>
    <definedName name="Z_F8CF60C6_4E8F_4A9F_9B0F_A4F77EE32117_.wvu.PrintArea" localSheetId="12" hidden="1">'附表2-12'!$A$1:$B$18</definedName>
    <definedName name="Z_F8CF60C6_4E8F_4A9F_9B0F_A4F77EE32117_.wvu.PrintArea" localSheetId="13" hidden="1">'附表2-13'!$A$1:$B$35</definedName>
    <definedName name="Z_F8CF60C6_4E8F_4A9F_9B0F_A4F77EE32117_.wvu.PrintTitles" localSheetId="13" hidden="1">'附表2-13'!$A:$A,'附表2-13'!$1:$3</definedName>
    <definedName name="Z_FFF542D3_1EBE_4A26_871D_0D05BB1CC9BF_.wvu.Cols" localSheetId="12" hidden="1">'附表2-12'!#REF!</definedName>
    <definedName name="Z_FFF542D3_1EBE_4A26_871D_0D05BB1CC9BF_.wvu.Cols" localSheetId="13" hidden="1">'附表2-13'!#REF!,'附表2-13'!#REF!</definedName>
    <definedName name="Z_FFF542D3_1EBE_4A26_871D_0D05BB1CC9BF_.wvu.PrintArea" localSheetId="12" hidden="1">'附表2-12'!$A$1:$B$18</definedName>
    <definedName name="Z_FFF542D3_1EBE_4A26_871D_0D05BB1CC9BF_.wvu.PrintArea" localSheetId="13" hidden="1">'附表2-13'!$A$1:$B$34</definedName>
    <definedName name="Z_FFF542D3_1EBE_4A26_871D_0D05BB1CC9BF_.wvu.PrintTitles" localSheetId="13" hidden="1">'附表2-13'!$A:$A,'附表2-13'!$1:$3</definedName>
    <definedName name="地区名称" localSheetId="24">#REF!</definedName>
    <definedName name="地区名称" localSheetId="26">#REF!</definedName>
    <definedName name="地区名称" localSheetId="15">#REF!</definedName>
    <definedName name="地区名称" localSheetId="16">#REF!</definedName>
    <definedName name="地区名称" localSheetId="12">#REF!</definedName>
    <definedName name="地区名称" localSheetId="13">#REF!</definedName>
    <definedName name="地区名称" localSheetId="7">#REF!</definedName>
    <definedName name="地区名称" localSheetId="6">#REF!</definedName>
    <definedName name="地区名称">#REF!</definedName>
    <definedName name="福州" localSheetId="24">#REF!</definedName>
    <definedName name="福州" localSheetId="26">#REF!</definedName>
    <definedName name="福州" localSheetId="15">#REF!</definedName>
    <definedName name="福州" localSheetId="16">#REF!</definedName>
    <definedName name="福州" localSheetId="12">#REF!</definedName>
    <definedName name="福州" localSheetId="13">#REF!</definedName>
    <definedName name="福州" localSheetId="7">#REF!</definedName>
    <definedName name="福州" localSheetId="6">#REF!</definedName>
    <definedName name="福州">#REF!</definedName>
    <definedName name="汇率" localSheetId="24">#REF!</definedName>
    <definedName name="汇率" localSheetId="26">#REF!</definedName>
    <definedName name="汇率" localSheetId="15">#REF!</definedName>
    <definedName name="汇率" localSheetId="16">#REF!</definedName>
    <definedName name="汇率" localSheetId="12">#REF!</definedName>
    <definedName name="汇率" localSheetId="13">#REF!</definedName>
    <definedName name="汇率" localSheetId="7">#REF!</definedName>
    <definedName name="汇率" localSheetId="6">#REF!</definedName>
    <definedName name="汇率">#REF!</definedName>
    <definedName name="全额差额比例" localSheetId="24">'[3]C01-1'!#REF!</definedName>
    <definedName name="全额差额比例" localSheetId="26">'[3]C01-1'!#REF!</definedName>
    <definedName name="全额差额比例" localSheetId="15">'[2]C01-1'!#REF!</definedName>
    <definedName name="全额差额比例" localSheetId="16">'[2]C01-1'!#REF!</definedName>
    <definedName name="全额差额比例" localSheetId="12">'[2]C01-1'!#REF!</definedName>
    <definedName name="全额差额比例" localSheetId="13">'[2]C01-1'!#REF!</definedName>
    <definedName name="全额差额比例" localSheetId="7">'[2]C01-1'!#REF!</definedName>
    <definedName name="全额差额比例" localSheetId="6">'[2]C01-1'!#REF!</definedName>
    <definedName name="全额差额比例">'[3]C01-1'!#REF!</definedName>
    <definedName name="生产列1" localSheetId="24">#REF!</definedName>
    <definedName name="生产列1" localSheetId="26">#REF!</definedName>
    <definedName name="生产列1" localSheetId="15">#REF!</definedName>
    <definedName name="生产列1" localSheetId="16">#REF!</definedName>
    <definedName name="生产列1" localSheetId="12">#REF!</definedName>
    <definedName name="生产列1" localSheetId="13">#REF!</definedName>
    <definedName name="生产列1" localSheetId="7">#REF!</definedName>
    <definedName name="生产列1" localSheetId="6">#REF!</definedName>
    <definedName name="生产列1">#REF!</definedName>
    <definedName name="生产列11" localSheetId="24">#REF!</definedName>
    <definedName name="生产列11" localSheetId="26">#REF!</definedName>
    <definedName name="生产列11" localSheetId="15">#REF!</definedName>
    <definedName name="生产列11" localSheetId="16">#REF!</definedName>
    <definedName name="生产列11" localSheetId="12">#REF!</definedName>
    <definedName name="生产列11" localSheetId="13">#REF!</definedName>
    <definedName name="生产列11" localSheetId="7">#REF!</definedName>
    <definedName name="生产列11" localSheetId="6">#REF!</definedName>
    <definedName name="生产列11">#REF!</definedName>
    <definedName name="生产列15" localSheetId="24">#REF!</definedName>
    <definedName name="生产列15" localSheetId="26">#REF!</definedName>
    <definedName name="生产列15" localSheetId="15">#REF!</definedName>
    <definedName name="生产列15" localSheetId="16">#REF!</definedName>
    <definedName name="生产列15" localSheetId="12">#REF!</definedName>
    <definedName name="生产列15" localSheetId="13">#REF!</definedName>
    <definedName name="生产列15" localSheetId="7">#REF!</definedName>
    <definedName name="生产列15" localSheetId="6">#REF!</definedName>
    <definedName name="生产列15">#REF!</definedName>
    <definedName name="生产列16" localSheetId="24">#REF!</definedName>
    <definedName name="生产列16" localSheetId="26">#REF!</definedName>
    <definedName name="生产列16" localSheetId="15">#REF!</definedName>
    <definedName name="生产列16" localSheetId="16">#REF!</definedName>
    <definedName name="生产列16" localSheetId="12">#REF!</definedName>
    <definedName name="生产列16" localSheetId="13">#REF!</definedName>
    <definedName name="生产列16" localSheetId="7">#REF!</definedName>
    <definedName name="生产列16" localSheetId="6">#REF!</definedName>
    <definedName name="生产列16">#REF!</definedName>
    <definedName name="生产列17" localSheetId="24">#REF!</definedName>
    <definedName name="生产列17" localSheetId="26">#REF!</definedName>
    <definedName name="生产列17" localSheetId="15">#REF!</definedName>
    <definedName name="生产列17" localSheetId="16">#REF!</definedName>
    <definedName name="生产列17" localSheetId="12">#REF!</definedName>
    <definedName name="生产列17" localSheetId="13">#REF!</definedName>
    <definedName name="生产列17" localSheetId="7">#REF!</definedName>
    <definedName name="生产列17" localSheetId="6">#REF!</definedName>
    <definedName name="生产列17">#REF!</definedName>
    <definedName name="生产列19" localSheetId="24">#REF!</definedName>
    <definedName name="生产列19" localSheetId="26">#REF!</definedName>
    <definedName name="生产列19" localSheetId="15">#REF!</definedName>
    <definedName name="生产列19" localSheetId="16">#REF!</definedName>
    <definedName name="生产列19" localSheetId="12">#REF!</definedName>
    <definedName name="生产列19" localSheetId="13">#REF!</definedName>
    <definedName name="生产列19" localSheetId="7">#REF!</definedName>
    <definedName name="生产列19" localSheetId="6">#REF!</definedName>
    <definedName name="生产列19">#REF!</definedName>
    <definedName name="生产列2" localSheetId="24">#REF!</definedName>
    <definedName name="生产列2" localSheetId="26">#REF!</definedName>
    <definedName name="生产列2" localSheetId="15">#REF!</definedName>
    <definedName name="生产列2" localSheetId="16">#REF!</definedName>
    <definedName name="生产列2" localSheetId="12">#REF!</definedName>
    <definedName name="生产列2" localSheetId="13">#REF!</definedName>
    <definedName name="生产列2" localSheetId="7">#REF!</definedName>
    <definedName name="生产列2" localSheetId="6">#REF!</definedName>
    <definedName name="生产列2">#REF!</definedName>
    <definedName name="生产列20" localSheetId="24">#REF!</definedName>
    <definedName name="生产列20" localSheetId="26">#REF!</definedName>
    <definedName name="生产列20" localSheetId="15">#REF!</definedName>
    <definedName name="生产列20" localSheetId="16">#REF!</definedName>
    <definedName name="生产列20" localSheetId="12">#REF!</definedName>
    <definedName name="生产列20" localSheetId="13">#REF!</definedName>
    <definedName name="生产列20" localSheetId="7">#REF!</definedName>
    <definedName name="生产列20" localSheetId="6">#REF!</definedName>
    <definedName name="生产列20">#REF!</definedName>
    <definedName name="生产列3" localSheetId="24">#REF!</definedName>
    <definedName name="生产列3" localSheetId="26">#REF!</definedName>
    <definedName name="生产列3" localSheetId="15">#REF!</definedName>
    <definedName name="生产列3" localSheetId="16">#REF!</definedName>
    <definedName name="生产列3" localSheetId="12">#REF!</definedName>
    <definedName name="生产列3" localSheetId="13">#REF!</definedName>
    <definedName name="生产列3" localSheetId="7">#REF!</definedName>
    <definedName name="生产列3" localSheetId="6">#REF!</definedName>
    <definedName name="生产列3">#REF!</definedName>
    <definedName name="生产列4" localSheetId="24">#REF!</definedName>
    <definedName name="生产列4" localSheetId="26">#REF!</definedName>
    <definedName name="生产列4" localSheetId="15">#REF!</definedName>
    <definedName name="生产列4" localSheetId="16">#REF!</definedName>
    <definedName name="生产列4" localSheetId="12">#REF!</definedName>
    <definedName name="生产列4" localSheetId="13">#REF!</definedName>
    <definedName name="生产列4" localSheetId="7">#REF!</definedName>
    <definedName name="生产列4" localSheetId="6">#REF!</definedName>
    <definedName name="生产列4">#REF!</definedName>
    <definedName name="生产列5" localSheetId="24">#REF!</definedName>
    <definedName name="生产列5" localSheetId="26">#REF!</definedName>
    <definedName name="生产列5" localSheetId="15">#REF!</definedName>
    <definedName name="生产列5" localSheetId="16">#REF!</definedName>
    <definedName name="生产列5" localSheetId="12">#REF!</definedName>
    <definedName name="生产列5" localSheetId="13">#REF!</definedName>
    <definedName name="生产列5" localSheetId="7">#REF!</definedName>
    <definedName name="生产列5" localSheetId="6">#REF!</definedName>
    <definedName name="生产列5">#REF!</definedName>
    <definedName name="生产列6" localSheetId="24">#REF!</definedName>
    <definedName name="生产列6" localSheetId="26">#REF!</definedName>
    <definedName name="生产列6" localSheetId="15">#REF!</definedName>
    <definedName name="生产列6" localSheetId="16">#REF!</definedName>
    <definedName name="生产列6" localSheetId="12">#REF!</definedName>
    <definedName name="生产列6" localSheetId="13">#REF!</definedName>
    <definedName name="生产列6" localSheetId="7">#REF!</definedName>
    <definedName name="生产列6" localSheetId="6">#REF!</definedName>
    <definedName name="生产列6">#REF!</definedName>
    <definedName name="生产列7" localSheetId="24">#REF!</definedName>
    <definedName name="生产列7" localSheetId="26">#REF!</definedName>
    <definedName name="生产列7" localSheetId="15">#REF!</definedName>
    <definedName name="生产列7" localSheetId="16">#REF!</definedName>
    <definedName name="生产列7" localSheetId="12">#REF!</definedName>
    <definedName name="生产列7" localSheetId="13">#REF!</definedName>
    <definedName name="生产列7" localSheetId="7">#REF!</definedName>
    <definedName name="生产列7" localSheetId="6">#REF!</definedName>
    <definedName name="生产列7">#REF!</definedName>
    <definedName name="生产列8" localSheetId="24">#REF!</definedName>
    <definedName name="生产列8" localSheetId="26">#REF!</definedName>
    <definedName name="生产列8" localSheetId="15">#REF!</definedName>
    <definedName name="生产列8" localSheetId="16">#REF!</definedName>
    <definedName name="生产列8" localSheetId="12">#REF!</definedName>
    <definedName name="生产列8" localSheetId="13">#REF!</definedName>
    <definedName name="生产列8" localSheetId="7">#REF!</definedName>
    <definedName name="生产列8" localSheetId="6">#REF!</definedName>
    <definedName name="生产列8">#REF!</definedName>
    <definedName name="生产列9" localSheetId="24">#REF!</definedName>
    <definedName name="生产列9" localSheetId="26">#REF!</definedName>
    <definedName name="生产列9" localSheetId="15">#REF!</definedName>
    <definedName name="生产列9" localSheetId="16">#REF!</definedName>
    <definedName name="生产列9" localSheetId="12">#REF!</definedName>
    <definedName name="生产列9" localSheetId="13">#REF!</definedName>
    <definedName name="生产列9" localSheetId="7">#REF!</definedName>
    <definedName name="生产列9" localSheetId="6">#REF!</definedName>
    <definedName name="生产列9">#REF!</definedName>
    <definedName name="生产期" localSheetId="24">#REF!</definedName>
    <definedName name="生产期" localSheetId="26">#REF!</definedName>
    <definedName name="生产期" localSheetId="15">#REF!</definedName>
    <definedName name="生产期" localSheetId="16">#REF!</definedName>
    <definedName name="生产期" localSheetId="12">#REF!</definedName>
    <definedName name="生产期" localSheetId="13">#REF!</definedName>
    <definedName name="生产期" localSheetId="7">#REF!</definedName>
    <definedName name="生产期" localSheetId="6">#REF!</definedName>
    <definedName name="生产期">#REF!</definedName>
    <definedName name="生产期1" localSheetId="24">#REF!</definedName>
    <definedName name="生产期1" localSheetId="26">#REF!</definedName>
    <definedName name="生产期1" localSheetId="15">#REF!</definedName>
    <definedName name="生产期1" localSheetId="16">#REF!</definedName>
    <definedName name="生产期1" localSheetId="12">#REF!</definedName>
    <definedName name="生产期1" localSheetId="13">#REF!</definedName>
    <definedName name="生产期1" localSheetId="7">#REF!</definedName>
    <definedName name="生产期1" localSheetId="6">#REF!</definedName>
    <definedName name="生产期1">#REF!</definedName>
    <definedName name="生产期11" localSheetId="24">#REF!</definedName>
    <definedName name="生产期11" localSheetId="26">#REF!</definedName>
    <definedName name="生产期11" localSheetId="15">#REF!</definedName>
    <definedName name="生产期11" localSheetId="16">#REF!</definedName>
    <definedName name="生产期11" localSheetId="12">#REF!</definedName>
    <definedName name="生产期11" localSheetId="13">#REF!</definedName>
    <definedName name="生产期11" localSheetId="7">#REF!</definedName>
    <definedName name="生产期11" localSheetId="6">#REF!</definedName>
    <definedName name="生产期11">#REF!</definedName>
    <definedName name="生产期15" localSheetId="24">#REF!</definedName>
    <definedName name="生产期15" localSheetId="26">#REF!</definedName>
    <definedName name="生产期15" localSheetId="15">#REF!</definedName>
    <definedName name="生产期15" localSheetId="16">#REF!</definedName>
    <definedName name="生产期15" localSheetId="12">#REF!</definedName>
    <definedName name="生产期15" localSheetId="13">#REF!</definedName>
    <definedName name="生产期15" localSheetId="7">#REF!</definedName>
    <definedName name="生产期15" localSheetId="6">#REF!</definedName>
    <definedName name="生产期15">#REF!</definedName>
    <definedName name="生产期16" localSheetId="24">#REF!</definedName>
    <definedName name="生产期16" localSheetId="26">#REF!</definedName>
    <definedName name="生产期16" localSheetId="15">#REF!</definedName>
    <definedName name="生产期16" localSheetId="16">#REF!</definedName>
    <definedName name="生产期16" localSheetId="12">#REF!</definedName>
    <definedName name="生产期16" localSheetId="13">#REF!</definedName>
    <definedName name="生产期16" localSheetId="7">#REF!</definedName>
    <definedName name="生产期16" localSheetId="6">#REF!</definedName>
    <definedName name="生产期16">#REF!</definedName>
    <definedName name="生产期17" localSheetId="24">#REF!</definedName>
    <definedName name="生产期17" localSheetId="26">#REF!</definedName>
    <definedName name="生产期17" localSheetId="15">#REF!</definedName>
    <definedName name="生产期17" localSheetId="16">#REF!</definedName>
    <definedName name="生产期17" localSheetId="12">#REF!</definedName>
    <definedName name="生产期17" localSheetId="13">#REF!</definedName>
    <definedName name="生产期17" localSheetId="7">#REF!</definedName>
    <definedName name="生产期17" localSheetId="6">#REF!</definedName>
    <definedName name="生产期17">#REF!</definedName>
    <definedName name="生产期19" localSheetId="24">#REF!</definedName>
    <definedName name="生产期19" localSheetId="26">#REF!</definedName>
    <definedName name="生产期19" localSheetId="15">#REF!</definedName>
    <definedName name="生产期19" localSheetId="16">#REF!</definedName>
    <definedName name="生产期19" localSheetId="12">#REF!</definedName>
    <definedName name="生产期19" localSheetId="13">#REF!</definedName>
    <definedName name="生产期19" localSheetId="7">#REF!</definedName>
    <definedName name="生产期19" localSheetId="6">#REF!</definedName>
    <definedName name="生产期19">#REF!</definedName>
    <definedName name="生产期2" localSheetId="24">#REF!</definedName>
    <definedName name="生产期2" localSheetId="26">#REF!</definedName>
    <definedName name="生产期2" localSheetId="15">#REF!</definedName>
    <definedName name="生产期2" localSheetId="16">#REF!</definedName>
    <definedName name="生产期2" localSheetId="12">#REF!</definedName>
    <definedName name="生产期2" localSheetId="13">#REF!</definedName>
    <definedName name="生产期2" localSheetId="7">#REF!</definedName>
    <definedName name="生产期2" localSheetId="6">#REF!</definedName>
    <definedName name="生产期2">#REF!</definedName>
    <definedName name="生产期20" localSheetId="24">#REF!</definedName>
    <definedName name="生产期20" localSheetId="26">#REF!</definedName>
    <definedName name="生产期20" localSheetId="15">#REF!</definedName>
    <definedName name="生产期20" localSheetId="16">#REF!</definedName>
    <definedName name="生产期20" localSheetId="12">#REF!</definedName>
    <definedName name="生产期20" localSheetId="13">#REF!</definedName>
    <definedName name="生产期20" localSheetId="7">#REF!</definedName>
    <definedName name="生产期20" localSheetId="6">#REF!</definedName>
    <definedName name="生产期20">#REF!</definedName>
    <definedName name="生产期3" localSheetId="24">#REF!</definedName>
    <definedName name="生产期3" localSheetId="26">#REF!</definedName>
    <definedName name="生产期3" localSheetId="15">#REF!</definedName>
    <definedName name="生产期3" localSheetId="16">#REF!</definedName>
    <definedName name="生产期3" localSheetId="12">#REF!</definedName>
    <definedName name="生产期3" localSheetId="13">#REF!</definedName>
    <definedName name="生产期3" localSheetId="7">#REF!</definedName>
    <definedName name="生产期3" localSheetId="6">#REF!</definedName>
    <definedName name="生产期3">#REF!</definedName>
    <definedName name="生产期4" localSheetId="24">#REF!</definedName>
    <definedName name="生产期4" localSheetId="26">#REF!</definedName>
    <definedName name="生产期4" localSheetId="15">#REF!</definedName>
    <definedName name="生产期4" localSheetId="16">#REF!</definedName>
    <definedName name="生产期4" localSheetId="12">#REF!</definedName>
    <definedName name="生产期4" localSheetId="13">#REF!</definedName>
    <definedName name="生产期4" localSheetId="7">#REF!</definedName>
    <definedName name="生产期4" localSheetId="6">#REF!</definedName>
    <definedName name="生产期4">#REF!</definedName>
    <definedName name="生产期5" localSheetId="24">#REF!</definedName>
    <definedName name="生产期5" localSheetId="26">#REF!</definedName>
    <definedName name="生产期5" localSheetId="15">#REF!</definedName>
    <definedName name="生产期5" localSheetId="16">#REF!</definedName>
    <definedName name="生产期5" localSheetId="12">#REF!</definedName>
    <definedName name="生产期5" localSheetId="13">#REF!</definedName>
    <definedName name="生产期5" localSheetId="7">#REF!</definedName>
    <definedName name="生产期5" localSheetId="6">#REF!</definedName>
    <definedName name="生产期5">#REF!</definedName>
    <definedName name="生产期6" localSheetId="24">#REF!</definedName>
    <definedName name="生产期6" localSheetId="26">#REF!</definedName>
    <definedName name="生产期6" localSheetId="15">#REF!</definedName>
    <definedName name="生产期6" localSheetId="16">#REF!</definedName>
    <definedName name="生产期6" localSheetId="12">#REF!</definedName>
    <definedName name="生产期6" localSheetId="13">#REF!</definedName>
    <definedName name="生产期6" localSheetId="7">#REF!</definedName>
    <definedName name="生产期6" localSheetId="6">#REF!</definedName>
    <definedName name="生产期6">#REF!</definedName>
    <definedName name="生产期7" localSheetId="24">#REF!</definedName>
    <definedName name="生产期7" localSheetId="26">#REF!</definedName>
    <definedName name="生产期7" localSheetId="15">#REF!</definedName>
    <definedName name="生产期7" localSheetId="16">#REF!</definedName>
    <definedName name="生产期7" localSheetId="12">#REF!</definedName>
    <definedName name="生产期7" localSheetId="13">#REF!</definedName>
    <definedName name="生产期7" localSheetId="7">#REF!</definedName>
    <definedName name="生产期7" localSheetId="6">#REF!</definedName>
    <definedName name="生产期7">#REF!</definedName>
    <definedName name="生产期8" localSheetId="24">#REF!</definedName>
    <definedName name="生产期8" localSheetId="26">#REF!</definedName>
    <definedName name="生产期8" localSheetId="15">#REF!</definedName>
    <definedName name="生产期8" localSheetId="16">#REF!</definedName>
    <definedName name="生产期8" localSheetId="12">#REF!</definedName>
    <definedName name="生产期8" localSheetId="13">#REF!</definedName>
    <definedName name="生产期8" localSheetId="7">#REF!</definedName>
    <definedName name="生产期8" localSheetId="6">#REF!</definedName>
    <definedName name="生产期8">#REF!</definedName>
    <definedName name="生产期9" localSheetId="24">#REF!</definedName>
    <definedName name="生产期9" localSheetId="26">#REF!</definedName>
    <definedName name="生产期9" localSheetId="15">#REF!</definedName>
    <definedName name="生产期9" localSheetId="16">#REF!</definedName>
    <definedName name="生产期9" localSheetId="12">#REF!</definedName>
    <definedName name="生产期9" localSheetId="13">#REF!</definedName>
    <definedName name="生产期9" localSheetId="7">#REF!</definedName>
    <definedName name="生产期9" localSheetId="6">#REF!</definedName>
    <definedName name="生产期9">#REF!</definedName>
    <definedName name="体制上解" localSheetId="24">#REF!</definedName>
    <definedName name="体制上解" localSheetId="26">#REF!</definedName>
    <definedName name="体制上解" localSheetId="15">#REF!</definedName>
    <definedName name="体制上解" localSheetId="16">#REF!</definedName>
    <definedName name="体制上解" localSheetId="12">#REF!</definedName>
    <definedName name="体制上解" localSheetId="13">#REF!</definedName>
    <definedName name="体制上解" localSheetId="7">#REF!</definedName>
    <definedName name="体制上解" localSheetId="6">#REF!</definedName>
    <definedName name="体制上解">#REF!</definedName>
  </definedNames>
  <calcPr calcId="144525" fullPrecision="0"/>
</workbook>
</file>

<file path=xl/sharedStrings.xml><?xml version="1.0" encoding="utf-8"?>
<sst xmlns="http://schemas.openxmlformats.org/spreadsheetml/2006/main" count="2336" uniqueCount="1661">
  <si>
    <t>2017年度闽清县政府决算公开目录</t>
  </si>
  <si>
    <t>政府决算公开</t>
  </si>
  <si>
    <t>1、</t>
  </si>
  <si>
    <t>附表2-1：2017年度一般公共预算收入决算表</t>
  </si>
  <si>
    <t>省、市、县</t>
  </si>
  <si>
    <t>2、</t>
  </si>
  <si>
    <t>附表2-2：2017年度一般公共预算支出决算表</t>
  </si>
  <si>
    <t>3、</t>
  </si>
  <si>
    <t>附表2-3：2017年度本级一般公共预算收入决算表</t>
  </si>
  <si>
    <t>省、市</t>
  </si>
  <si>
    <t>4、</t>
  </si>
  <si>
    <t>附表2-4：2017年度本级一般公共预算支出决算表</t>
  </si>
  <si>
    <t>5、</t>
  </si>
  <si>
    <t>附表2-5：2017年度本级一般公共预算支出决算功能分类明细表</t>
  </si>
  <si>
    <t>6、</t>
  </si>
  <si>
    <t>附表2-6：2017年度本级一般公共预算支出经济分类决算表</t>
  </si>
  <si>
    <t>7、</t>
  </si>
  <si>
    <t>附表2-7：2017年度本级一般公共预算基本支出经济分类决算表</t>
  </si>
  <si>
    <t>8、</t>
  </si>
  <si>
    <t>附表2-8：2017年度本级一般公共预算对下税收返还和转移支付决算表</t>
  </si>
  <si>
    <t>9、</t>
  </si>
  <si>
    <t>附表2-9：2017年度本级一般公共预算“三公”经费支出决算情况表</t>
  </si>
  <si>
    <t>10、</t>
  </si>
  <si>
    <t>附表2-10：2017年度政府性基金预算收入决算表</t>
  </si>
  <si>
    <t>11、</t>
  </si>
  <si>
    <t>附表2-11：2017年度政府性基金预算支出决算表</t>
  </si>
  <si>
    <t>12、</t>
  </si>
  <si>
    <t>附表2-12：2017年度本级政府性基金预算收入决算表</t>
  </si>
  <si>
    <t>13、</t>
  </si>
  <si>
    <t>附表2-13：2017年度本级政府性基金预算支出决算表</t>
  </si>
  <si>
    <t>14、</t>
  </si>
  <si>
    <t>附表2-14：2017年度本级政府性基金对下转移支付决算表</t>
  </si>
  <si>
    <t>15、</t>
  </si>
  <si>
    <t>附表2-15：2017年度国有资本经营预算收入决算表</t>
  </si>
  <si>
    <t>16、</t>
  </si>
  <si>
    <t>附表2-16：2017年度国有资本经营预算支出决算表</t>
  </si>
  <si>
    <t>17、</t>
  </si>
  <si>
    <t>附表2-17：2017年度本级国有资本经营预算收入决算表</t>
  </si>
  <si>
    <t>18、</t>
  </si>
  <si>
    <t>附表2-18：2017年度本级国有资本经营预算支出决算表</t>
  </si>
  <si>
    <t>19、</t>
  </si>
  <si>
    <t>附表2-19：2017年度社会保险基金预算收入决算表</t>
  </si>
  <si>
    <t>20、</t>
  </si>
  <si>
    <t>附表2-20：2017年度社会保险基金预算支出决算表</t>
  </si>
  <si>
    <t>21、</t>
  </si>
  <si>
    <t>附表2-21：2017年度本级社会保险基金预算收入决算表</t>
  </si>
  <si>
    <t>22、</t>
  </si>
  <si>
    <t>附表2-22：2017年度本级社会保险基金预算支出决算表</t>
  </si>
  <si>
    <t>政府债务公开</t>
  </si>
  <si>
    <t>附表5-1：2017年度政府一般债务余额和限额情况表</t>
  </si>
  <si>
    <t>附表5-2：2017年度本级政府一般债务余额和限额情况表</t>
  </si>
  <si>
    <t>附表5-3：2017年度政府专项债务余额和限额情况表</t>
  </si>
  <si>
    <t>附表5-4：2017年度本级政府专项债务余额和限额情况表</t>
  </si>
  <si>
    <t>2017年度闽清县一般公共预算收入决算表</t>
  </si>
  <si>
    <t>单位：万元</t>
  </si>
  <si>
    <t>预算科目</t>
  </si>
  <si>
    <t>调整预算数</t>
  </si>
  <si>
    <t>决算数</t>
  </si>
  <si>
    <t>决算数为预算数的%</t>
  </si>
  <si>
    <t>决算数为上年决算数的%</t>
  </si>
  <si>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</si>
  <si>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</si>
  <si>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</si>
  <si>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</si>
  <si>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</si>
  <si>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</si>
  <si>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</si>
  <si>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</si>
  <si>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</si>
  <si>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</si>
  <si>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</si>
  <si>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</si>
  <si>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</si>
  <si>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</si>
  <si>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其他税收收入</t>
  </si>
  <si>
    <t>二、非税收入</t>
  </si>
  <si>
    <t>　　专项收入</t>
  </si>
  <si>
    <t>　　行政事业性收费收入</t>
  </si>
  <si>
    <t>　　罚没收入</t>
  </si>
  <si>
    <t>　　国有资本经营收入</t>
  </si>
  <si>
    <t>　　国有资源(资产)有偿使用收入</t>
  </si>
  <si>
    <t xml:space="preserve">    捐赠收入</t>
  </si>
  <si>
    <t xml:space="preserve">    政府住房基金收入</t>
  </si>
  <si>
    <t>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</si>
  <si>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</si>
  <si>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</si>
  <si>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</si>
  <si>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</si>
  <si>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</si>
  <si>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</si>
  <si>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</si>
  <si>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上年结余收入</t>
  </si>
  <si>
    <t xml:space="preserve">    待偿债置换一般债券上年结余</t>
  </si>
  <si>
    <t xml:space="preserve">    国债转贷收入、上年结余及转补助数</t>
  </si>
  <si>
    <t xml:space="preserve">    调入资金</t>
  </si>
  <si>
    <t xml:space="preserve">    调入预算稳定调节基金</t>
  </si>
  <si>
    <t>收入合计</t>
  </si>
  <si>
    <t>2017年度闽清县一般公共预算支出决算表</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</si>
  <si>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</si>
  <si>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</si>
  <si>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</si>
  <si>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</si>
  <si>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</si>
  <si>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</si>
  <si>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</si>
  <si>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</si>
  <si>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</si>
  <si>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</si>
  <si>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</si>
  <si>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</si>
  <si>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</si>
  <si>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</si>
  <si>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</si>
  <si>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</si>
  <si>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</si>
  <si>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</si>
  <si>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</si>
  <si>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</si>
  <si>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</si>
  <si>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</si>
  <si>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</si>
  <si>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</si>
  <si>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支出小计</t>
  </si>
  <si>
    <t>债务还本支出</t>
  </si>
  <si>
    <t>转移性支出</t>
  </si>
  <si>
    <t xml:space="preserve">  上解支出</t>
  </si>
  <si>
    <t xml:space="preserve">  援助其他地区支出</t>
  </si>
  <si>
    <t xml:space="preserve">  增设预算周转金</t>
  </si>
  <si>
    <t xml:space="preserve">  国债转贷拨付数及年终结余</t>
  </si>
  <si>
    <t xml:space="preserve">  安排预算稳定调节基金</t>
  </si>
  <si>
    <t xml:space="preserve">  调出资金</t>
  </si>
  <si>
    <t xml:space="preserve">  待偿债置换一般债券结余</t>
  </si>
  <si>
    <t xml:space="preserve">  年终结余</t>
  </si>
  <si>
    <t>支出合计</t>
  </si>
  <si>
    <t>附表2-3</t>
  </si>
  <si>
    <r>
      <rPr>
        <sz val="16"/>
        <rFont val="方正小标宋_GBK"/>
        <charset val="134"/>
      </rPr>
      <t>××年度本级一般公共预算收入决算表（</t>
    </r>
    <r>
      <rPr>
        <b/>
        <sz val="16"/>
        <rFont val="方正小标宋_GBK"/>
        <charset val="134"/>
      </rPr>
      <t>本表省市填报，县区空表</t>
    </r>
    <r>
      <rPr>
        <sz val="16"/>
        <rFont val="方正小标宋_GBK"/>
        <charset val="134"/>
      </rPr>
      <t>）</t>
    </r>
  </si>
  <si>
    <t>　　营业税</t>
  </si>
  <si>
    <t xml:space="preserve">    消费税</t>
  </si>
  <si>
    <t xml:space="preserve">    上解收入</t>
  </si>
  <si>
    <t>2017年度闽清本级一般公共预算支出决算功能分类明细表</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</si>
  <si>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</si>
  <si>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</si>
  <si>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</si>
  <si>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</si>
  <si>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</si>
  <si>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</si>
  <si>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</si>
  <si>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</si>
  <si>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</si>
  <si>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</si>
  <si>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</si>
  <si>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</si>
  <si>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</si>
  <si>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</si>
  <si>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</si>
  <si>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</si>
  <si>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</si>
  <si>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</si>
  <si>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</si>
  <si>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</si>
  <si>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</si>
  <si>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</si>
  <si>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</si>
  <si>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</si>
  <si>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</si>
  <si>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</si>
  <si>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</si>
  <si>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</si>
  <si>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</si>
  <si>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</si>
  <si>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</si>
  <si>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</si>
  <si>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</si>
  <si>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</si>
  <si>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</si>
  <si>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</si>
  <si>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</si>
  <si>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</si>
  <si>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</si>
  <si>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</si>
  <si>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</si>
  <si>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</si>
  <si>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</si>
  <si>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</si>
  <si>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</si>
  <si>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</si>
  <si>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</si>
  <si>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</si>
  <si>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</si>
  <si>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</si>
  <si>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</si>
  <si>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</si>
  <si>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</si>
  <si>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</si>
  <si>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</si>
  <si>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</si>
  <si>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</si>
  <si>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</si>
  <si>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</si>
  <si>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</si>
  <si>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</si>
  <si>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</si>
  <si>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</si>
  <si>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</si>
  <si>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</si>
  <si>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</si>
  <si>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</si>
  <si>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</si>
  <si>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</si>
  <si>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</si>
  <si>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</si>
  <si>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</si>
  <si>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</si>
  <si>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</si>
  <si>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</si>
  <si>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</si>
  <si>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</si>
  <si>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</si>
  <si>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</si>
  <si>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</si>
  <si>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</si>
  <si>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</si>
  <si>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</si>
  <si>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</si>
  <si>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</si>
  <si>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</si>
  <si>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</si>
  <si>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</si>
  <si>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</si>
  <si>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</si>
  <si>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</si>
  <si>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</si>
  <si>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</si>
  <si>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</si>
  <si>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</si>
  <si>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</si>
  <si>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</si>
  <si>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</si>
  <si>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</si>
  <si>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</si>
  <si>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</si>
  <si>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</si>
  <si>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</si>
  <si>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</si>
  <si>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</si>
  <si>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</si>
  <si>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</si>
  <si>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</si>
  <si>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</si>
  <si>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</si>
  <si>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</si>
  <si>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</si>
  <si>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</si>
  <si>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</si>
  <si>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</si>
  <si>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</si>
  <si>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</si>
  <si>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</si>
  <si>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</si>
  <si>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</si>
  <si>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</si>
  <si>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</si>
  <si>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</si>
  <si>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</si>
  <si>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</si>
  <si>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</si>
  <si>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</si>
  <si>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</si>
  <si>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</si>
  <si>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</si>
  <si>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</si>
  <si>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</si>
  <si>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</si>
  <si>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</si>
  <si>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</si>
  <si>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</si>
  <si>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</si>
  <si>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</si>
  <si>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</si>
  <si>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</si>
  <si>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</si>
  <si>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</si>
  <si>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</si>
  <si>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</si>
  <si>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</si>
  <si>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</si>
  <si>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</si>
  <si>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</si>
  <si>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</si>
  <si>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</si>
  <si>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</si>
  <si>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</si>
  <si>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</si>
  <si>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</si>
  <si>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</si>
  <si>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</si>
  <si>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</si>
  <si>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</si>
  <si>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</si>
  <si>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</si>
  <si>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</si>
  <si>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</si>
  <si>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</si>
  <si>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</si>
  <si>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</si>
  <si>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</si>
  <si>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</si>
  <si>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</si>
  <si>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</si>
  <si>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</si>
  <si>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</si>
  <si>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</si>
  <si>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</si>
  <si>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</si>
  <si>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</si>
  <si>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</si>
  <si>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</si>
  <si>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</si>
  <si>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</si>
  <si>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</si>
  <si>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</si>
  <si>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</si>
  <si>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</si>
  <si>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</si>
  <si>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</si>
  <si>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</si>
  <si>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</si>
  <si>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</si>
  <si>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</si>
  <si>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</si>
  <si>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</si>
  <si>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</si>
  <si>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</si>
  <si>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</si>
  <si>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</si>
  <si>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</si>
  <si>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</si>
  <si>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</si>
  <si>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</si>
  <si>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</si>
  <si>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</si>
  <si>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</si>
  <si>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</si>
  <si>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</si>
  <si>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</si>
  <si>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</si>
  <si>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</si>
  <si>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</si>
  <si>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</si>
  <si>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</si>
  <si>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</si>
  <si>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</si>
  <si>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</si>
  <si>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</si>
  <si>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</si>
  <si>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</si>
  <si>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</si>
  <si>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</si>
  <si>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</si>
  <si>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</si>
  <si>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</si>
  <si>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</si>
  <si>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</si>
  <si>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</si>
  <si>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</si>
  <si>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</si>
  <si>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</si>
  <si>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</si>
  <si>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</si>
  <si>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</si>
  <si>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</si>
  <si>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</si>
  <si>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</si>
  <si>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</si>
  <si>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</si>
  <si>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</si>
  <si>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</si>
  <si>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</si>
  <si>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</si>
  <si>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</si>
  <si>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</si>
  <si>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</si>
  <si>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</si>
  <si>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</si>
  <si>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</si>
  <si>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</si>
  <si>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</si>
  <si>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</si>
  <si>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</si>
  <si>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</si>
  <si>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</si>
  <si>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</si>
  <si>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</si>
  <si>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</si>
  <si>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</si>
  <si>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</si>
  <si>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</si>
  <si>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</si>
  <si>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</si>
  <si>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</si>
  <si>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</si>
  <si>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</si>
  <si>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</si>
  <si>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</si>
  <si>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</si>
  <si>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</si>
  <si>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</si>
  <si>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</si>
  <si>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</si>
  <si>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</si>
  <si>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</si>
  <si>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</si>
  <si>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</si>
  <si>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</si>
  <si>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</si>
  <si>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</si>
  <si>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</si>
  <si>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</si>
  <si>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</si>
  <si>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</si>
  <si>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</si>
  <si>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</si>
  <si>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</si>
  <si>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</si>
  <si>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</si>
  <si>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</si>
  <si>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</si>
  <si>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</si>
  <si>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</si>
  <si>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</si>
  <si>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</si>
  <si>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</si>
  <si>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</si>
  <si>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</si>
  <si>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</si>
  <si>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</si>
  <si>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</si>
  <si>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</si>
  <si>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</si>
  <si>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</si>
  <si>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</si>
  <si>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</si>
  <si>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</si>
  <si>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</si>
  <si>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</si>
  <si>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</si>
  <si>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</si>
  <si>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</si>
  <si>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</si>
  <si>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</si>
  <si>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</si>
  <si>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</si>
  <si>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</si>
  <si>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</si>
  <si>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</si>
  <si>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</si>
  <si>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</si>
  <si>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</si>
  <si>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</si>
  <si>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</si>
  <si>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</si>
  <si>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</si>
  <si>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</si>
  <si>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</si>
  <si>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</si>
  <si>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</si>
  <si>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</si>
  <si>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</si>
  <si>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</si>
  <si>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</si>
  <si>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</si>
  <si>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</si>
  <si>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</si>
  <si>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</si>
  <si>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</si>
  <si>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</si>
  <si>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</si>
  <si>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</si>
  <si>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</si>
  <si>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</si>
  <si>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</si>
  <si>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</si>
  <si>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</si>
  <si>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</si>
  <si>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</si>
  <si>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</si>
  <si>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</si>
  <si>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</si>
  <si>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</si>
  <si>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</si>
  <si>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</si>
  <si>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</si>
  <si>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</si>
  <si>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</si>
  <si>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</si>
  <si>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</si>
  <si>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</si>
  <si>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</si>
  <si>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</si>
  <si>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</si>
  <si>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</si>
  <si>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</si>
  <si>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</si>
  <si>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</si>
  <si>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</si>
  <si>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</si>
  <si>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</si>
  <si>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</si>
  <si>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</si>
  <si>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</si>
  <si>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</si>
  <si>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</si>
  <si>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</si>
  <si>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</si>
  <si>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</si>
  <si>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</si>
  <si>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</si>
  <si>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</si>
  <si>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</si>
  <si>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</si>
  <si>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</si>
  <si>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</si>
  <si>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</si>
  <si>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</si>
  <si>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</si>
  <si>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</si>
  <si>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</si>
  <si>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</si>
  <si>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</si>
  <si>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</si>
  <si>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</si>
  <si>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</si>
  <si>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</si>
  <si>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</si>
  <si>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</si>
  <si>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</si>
  <si>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</si>
  <si>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</si>
  <si>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</si>
  <si>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</si>
  <si>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</si>
  <si>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</si>
  <si>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</si>
  <si>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</si>
  <si>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</si>
  <si>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</si>
  <si>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</si>
  <si>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</si>
  <si>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</si>
  <si>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</si>
  <si>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</si>
  <si>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</si>
  <si>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</si>
  <si>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</si>
  <si>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</si>
  <si>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</si>
  <si>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</si>
  <si>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</si>
  <si>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</si>
  <si>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</si>
  <si>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</si>
  <si>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</si>
  <si>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</si>
  <si>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</si>
  <si>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</si>
  <si>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</si>
  <si>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</si>
  <si>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</si>
  <si>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</si>
  <si>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</si>
  <si>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</si>
  <si>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</si>
  <si>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</si>
  <si>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</si>
  <si>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</si>
  <si>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</si>
  <si>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</si>
  <si>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</si>
  <si>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</si>
  <si>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</si>
  <si>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</si>
  <si>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</si>
  <si>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</si>
  <si>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</si>
  <si>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</si>
  <si>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</si>
  <si>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</si>
  <si>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</si>
  <si>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</si>
  <si>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</si>
  <si>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</si>
  <si>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</si>
  <si>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</si>
  <si>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</si>
  <si>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</si>
  <si>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</si>
  <si>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</si>
  <si>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</si>
  <si>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</si>
  <si>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</si>
  <si>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</si>
  <si>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</si>
  <si>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</si>
  <si>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</si>
  <si>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</si>
  <si>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</si>
  <si>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</si>
  <si>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</si>
  <si>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</si>
  <si>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</si>
  <si>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</si>
  <si>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</si>
  <si>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</si>
  <si>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</si>
  <si>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</si>
  <si>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</si>
  <si>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</si>
  <si>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</si>
  <si>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</si>
  <si>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</si>
  <si>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</si>
  <si>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</si>
  <si>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</si>
  <si>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</si>
  <si>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</si>
  <si>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</si>
  <si>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</si>
  <si>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</si>
  <si>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</si>
  <si>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</si>
  <si>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</si>
  <si>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</si>
  <si>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</si>
  <si>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</si>
  <si>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</si>
  <si>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</si>
  <si>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</si>
  <si>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</si>
  <si>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</si>
  <si>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</si>
  <si>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</si>
  <si>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</si>
  <si>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</si>
  <si>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</si>
  <si>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</si>
  <si>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</si>
  <si>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</si>
  <si>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</si>
  <si>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</si>
  <si>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</si>
  <si>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</si>
  <si>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</si>
  <si>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</si>
  <si>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</si>
  <si>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</si>
  <si>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</si>
  <si>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</si>
  <si>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</si>
  <si>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</si>
  <si>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</si>
  <si>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</si>
  <si>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</si>
  <si>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</si>
  <si>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</si>
  <si>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</si>
  <si>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</si>
  <si>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</si>
  <si>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</si>
  <si>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</si>
  <si>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</si>
  <si>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</si>
  <si>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</si>
  <si>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</si>
  <si>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</si>
  <si>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</si>
  <si>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</si>
  <si>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</si>
  <si>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</si>
  <si>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</si>
  <si>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</si>
  <si>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</si>
  <si>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</si>
  <si>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</si>
  <si>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</si>
  <si>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</si>
  <si>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</si>
  <si>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</si>
  <si>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</si>
  <si>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</si>
  <si>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</si>
  <si>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</si>
  <si>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</si>
  <si>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</si>
  <si>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</si>
  <si>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</si>
  <si>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</si>
  <si>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</si>
  <si>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</si>
  <si>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</si>
  <si>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</si>
  <si>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</si>
  <si>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</si>
  <si>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</si>
  <si>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</si>
  <si>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</si>
  <si>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</si>
  <si>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</si>
  <si>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</si>
  <si>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</si>
  <si>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</si>
  <si>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</si>
  <si>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</si>
  <si>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</si>
  <si>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</si>
  <si>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</si>
  <si>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</si>
  <si>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</si>
  <si>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</si>
  <si>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</si>
  <si>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</si>
  <si>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</si>
  <si>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</si>
  <si>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</si>
  <si>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</si>
  <si>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</si>
  <si>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</si>
  <si>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</si>
  <si>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</si>
  <si>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</si>
  <si>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</si>
  <si>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</si>
  <si>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</si>
  <si>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</si>
  <si>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</si>
  <si>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</si>
  <si>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</si>
  <si>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</si>
  <si>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</si>
  <si>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</si>
  <si>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</si>
  <si>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</si>
  <si>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</si>
  <si>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</si>
  <si>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</si>
  <si>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</si>
  <si>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</si>
  <si>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</si>
  <si>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</si>
  <si>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</si>
  <si>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</si>
  <si>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</si>
  <si>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</si>
  <si>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</si>
  <si>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</si>
  <si>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</si>
  <si>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</si>
  <si>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</si>
  <si>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</si>
  <si>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</si>
  <si>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</si>
  <si>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</si>
  <si>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</si>
  <si>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</si>
  <si>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</si>
  <si>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</si>
  <si>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</si>
  <si>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</si>
  <si>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</si>
  <si>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</si>
  <si>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</si>
  <si>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</si>
  <si>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</si>
  <si>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</si>
  <si>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</si>
  <si>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</si>
  <si>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</si>
  <si>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</si>
  <si>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</si>
  <si>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</si>
  <si>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</si>
  <si>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</si>
  <si>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</si>
  <si>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</si>
  <si>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</si>
  <si>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</si>
  <si>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</si>
  <si>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</si>
  <si>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</si>
  <si>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</si>
  <si>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</si>
  <si>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</si>
  <si>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</si>
  <si>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</si>
  <si>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</si>
  <si>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</si>
  <si>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</si>
  <si>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</si>
  <si>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</si>
  <si>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</si>
  <si>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</si>
  <si>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</si>
  <si>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</si>
  <si>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</si>
  <si>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</si>
  <si>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</si>
  <si>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</si>
  <si>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</si>
  <si>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</si>
  <si>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</si>
  <si>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</si>
  <si>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</si>
  <si>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</si>
  <si>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</si>
  <si>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</si>
  <si>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</si>
  <si>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</si>
  <si>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</si>
  <si>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</si>
  <si>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</si>
  <si>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</si>
  <si>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</si>
  <si>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</si>
  <si>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</si>
  <si>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</si>
  <si>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</si>
  <si>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</si>
  <si>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</si>
  <si>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</si>
  <si>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</si>
  <si>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</si>
  <si>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</si>
  <si>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</si>
  <si>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</si>
  <si>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</si>
  <si>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</si>
  <si>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</si>
  <si>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</si>
  <si>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</si>
  <si>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</si>
  <si>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</si>
  <si>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</si>
  <si>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</si>
  <si>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</si>
  <si>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</si>
  <si>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</si>
  <si>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</si>
  <si>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</si>
  <si>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</si>
  <si>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</si>
  <si>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</si>
  <si>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</si>
  <si>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</si>
  <si>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</si>
  <si>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</si>
  <si>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</si>
  <si>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</si>
  <si>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</si>
  <si>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</si>
  <si>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</si>
  <si>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</si>
  <si>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</si>
  <si>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</si>
  <si>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</si>
  <si>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</si>
  <si>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</si>
  <si>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</si>
  <si>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</si>
  <si>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</si>
  <si>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</si>
  <si>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</si>
  <si>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</si>
  <si>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</si>
  <si>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</si>
  <si>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</si>
  <si>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</si>
  <si>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</si>
  <si>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</si>
  <si>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</si>
  <si>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</si>
  <si>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</si>
  <si>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</si>
  <si>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</si>
  <si>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</si>
  <si>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</si>
  <si>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</si>
  <si>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</si>
  <si>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</si>
  <si>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</si>
  <si>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</si>
  <si>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</si>
  <si>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</si>
  <si>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</si>
  <si>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</si>
  <si>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</si>
  <si>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</si>
  <si>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</si>
  <si>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</si>
  <si>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</si>
  <si>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</si>
  <si>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</si>
  <si>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</si>
  <si>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</si>
  <si>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</si>
  <si>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</si>
  <si>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</si>
  <si>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</si>
  <si>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</si>
  <si>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</si>
  <si>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</si>
  <si>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</si>
  <si>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</si>
  <si>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</si>
  <si>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</si>
  <si>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</si>
  <si>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</si>
  <si>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</si>
  <si>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</si>
  <si>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</si>
  <si>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</si>
  <si>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</si>
  <si>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</si>
  <si>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</si>
  <si>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</si>
  <si>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</si>
  <si>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</si>
  <si>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</si>
  <si>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</si>
  <si>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</si>
  <si>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</si>
  <si>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</si>
  <si>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</si>
  <si>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</si>
  <si>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</si>
  <si>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</si>
  <si>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</si>
  <si>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</si>
  <si>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</si>
  <si>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</si>
  <si>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</si>
  <si>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</si>
  <si>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</si>
  <si>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</si>
  <si>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</si>
  <si>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</si>
  <si>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</si>
  <si>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</si>
  <si>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</si>
  <si>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</si>
  <si>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</si>
  <si>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</si>
  <si>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</si>
  <si>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</si>
  <si>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</si>
  <si>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</si>
  <si>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</si>
  <si>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</si>
  <si>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</si>
  <si>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</si>
  <si>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</si>
  <si>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</si>
  <si>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</si>
  <si>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</si>
  <si>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</si>
  <si>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</si>
  <si>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</si>
  <si>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</si>
  <si>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</si>
  <si>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</si>
  <si>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</si>
  <si>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</si>
  <si>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</si>
  <si>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</si>
  <si>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</si>
  <si>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</si>
  <si>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</si>
  <si>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</si>
  <si>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</si>
  <si>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</si>
  <si>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</si>
  <si>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</si>
  <si>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</si>
  <si>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</si>
  <si>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</si>
  <si>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</si>
  <si>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</si>
  <si>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</si>
  <si>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</si>
  <si>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</si>
  <si>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</si>
  <si>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</si>
  <si>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</si>
  <si>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</si>
  <si>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</si>
  <si>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</si>
  <si>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</si>
  <si>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</si>
  <si>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</si>
  <si>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</si>
  <si>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</si>
  <si>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</si>
  <si>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</si>
  <si>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</si>
  <si>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</si>
  <si>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</si>
  <si>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</si>
  <si>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</si>
  <si>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</si>
  <si>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</si>
  <si>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</si>
  <si>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</si>
  <si>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</si>
  <si>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</si>
  <si>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</si>
  <si>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</si>
  <si>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</si>
  <si>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</si>
  <si>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</si>
  <si>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</si>
  <si>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</si>
  <si>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</si>
  <si>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</si>
  <si>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</si>
  <si>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</si>
  <si>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</si>
  <si>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</si>
  <si>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</si>
  <si>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</si>
  <si>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</si>
  <si>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</si>
  <si>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</si>
  <si>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</si>
  <si>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</si>
  <si>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</si>
  <si>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</si>
  <si>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</si>
  <si>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</si>
  <si>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</si>
  <si>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</si>
  <si>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</si>
  <si>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</si>
  <si>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</si>
  <si>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</si>
  <si>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</si>
  <si>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</si>
  <si>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</si>
  <si>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</si>
  <si>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</si>
  <si>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</si>
  <si>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</si>
  <si>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</si>
  <si>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</si>
  <si>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</si>
  <si>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</si>
  <si>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</si>
  <si>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</si>
  <si>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</si>
  <si>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</si>
  <si>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</si>
  <si>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</si>
  <si>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</si>
  <si>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</si>
  <si>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</si>
  <si>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</si>
  <si>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</si>
  <si>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</si>
  <si>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</si>
  <si>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</si>
  <si>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</si>
  <si>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</si>
  <si>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</si>
  <si>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</si>
  <si>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</si>
  <si>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</si>
  <si>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</si>
  <si>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</si>
  <si>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</si>
  <si>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</si>
  <si>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</si>
  <si>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</si>
  <si>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</si>
  <si>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</si>
  <si>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</si>
  <si>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</si>
  <si>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</si>
  <si>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</si>
  <si>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</si>
  <si>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</si>
  <si>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</si>
  <si>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</si>
  <si>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</si>
  <si>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</si>
  <si>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</si>
  <si>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</si>
  <si>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</si>
  <si>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</si>
  <si>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</si>
  <si>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</si>
  <si>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</si>
  <si>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</si>
  <si>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</si>
  <si>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</si>
  <si>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</si>
  <si>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</si>
  <si>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</si>
  <si>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</si>
  <si>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</si>
  <si>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</si>
  <si>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</si>
  <si>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</si>
  <si>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</si>
  <si>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</si>
  <si>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</si>
  <si>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</si>
  <si>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</si>
  <si>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</si>
  <si>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</si>
  <si>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</si>
  <si>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</si>
  <si>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</si>
  <si>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</si>
  <si>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</si>
  <si>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</si>
  <si>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</si>
  <si>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</si>
  <si>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</si>
  <si>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</si>
  <si>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</si>
  <si>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</si>
  <si>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</si>
  <si>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</si>
  <si>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</si>
  <si>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</si>
  <si>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</si>
  <si>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</si>
  <si>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</si>
  <si>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</si>
  <si>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</si>
  <si>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</si>
  <si>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</si>
  <si>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</si>
  <si>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</si>
  <si>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</si>
  <si>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</si>
  <si>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</si>
  <si>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</si>
  <si>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</si>
  <si>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</si>
  <si>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</si>
  <si>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</si>
  <si>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</si>
  <si>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</si>
  <si>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</si>
  <si>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</si>
  <si>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</si>
  <si>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</si>
  <si>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</si>
  <si>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</si>
  <si>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</si>
  <si>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</si>
  <si>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</si>
  <si>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</si>
  <si>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</si>
  <si>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</si>
  <si>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</si>
  <si>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</si>
  <si>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</si>
  <si>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</si>
  <si>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</si>
  <si>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</si>
  <si>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</si>
  <si>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</si>
  <si>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</si>
  <si>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</si>
  <si>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</si>
  <si>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</si>
  <si>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</si>
  <si>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</si>
  <si>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</si>
  <si>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</si>
  <si>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</si>
  <si>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</si>
  <si>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</si>
  <si>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</si>
  <si>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</si>
  <si>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</si>
  <si>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</si>
  <si>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</si>
  <si>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</si>
  <si>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</si>
  <si>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</si>
  <si>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</si>
  <si>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</si>
  <si>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</si>
  <si>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</si>
  <si>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</si>
  <si>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</si>
  <si>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</si>
  <si>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</si>
  <si>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</si>
  <si>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</si>
  <si>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</si>
  <si>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</si>
  <si>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</si>
  <si>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</si>
  <si>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</si>
  <si>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</si>
  <si>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</si>
  <si>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</si>
  <si>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</si>
  <si>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</si>
  <si>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</si>
  <si>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</si>
  <si>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</si>
  <si>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</si>
  <si>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</si>
  <si>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</si>
  <si>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</si>
  <si>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</si>
  <si>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</si>
  <si>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</si>
  <si>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</si>
  <si>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</si>
  <si>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</si>
  <si>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</si>
  <si>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</si>
  <si>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备注：决算数为上年决算数比较大的原因是上年未安排该项目资金或上年项目资金很小。</t>
  </si>
  <si>
    <t>2017年度闽清县本级一般公共预算支出经济分类决算表（试编）</t>
  </si>
  <si>
    <t>预算数</t>
  </si>
  <si>
    <t>决算数（试编）</t>
  </si>
  <si>
    <t>合  计</t>
  </si>
  <si>
    <t>一、机关工资福利支出</t>
  </si>
  <si>
    <t>二、商品和服务支出</t>
  </si>
  <si>
    <t>三、对个人和家庭的补助</t>
  </si>
  <si>
    <t>四、对企事业单位的补贴</t>
  </si>
  <si>
    <t>五、转移性支出</t>
  </si>
  <si>
    <t>六、债务利息支出</t>
  </si>
  <si>
    <t>七、基本建设支出</t>
  </si>
  <si>
    <t>八、其他资本性支出</t>
  </si>
  <si>
    <t>九、其他支出</t>
  </si>
  <si>
    <t>备注：1.2017年决算仍按照旧版经济分类科目公开，2018年以后决算按照新版经济分类科目公开。2017年度一般公共预算支出经济分类决算表为试编，科目与上年度不同，不做对比。2.本表预算数为年初报人大批准预算数，由于部分支出年初预算尚未细化调整，因此决算与预算差异较大。</t>
  </si>
  <si>
    <t>2017年度闽清县本级一般公共预算基本支出经济分类决算表（试编）</t>
  </si>
  <si>
    <t>项     目</t>
  </si>
  <si>
    <t>合    计</t>
  </si>
  <si>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</si>
  <si>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</si>
  <si>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</si>
  <si>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</si>
  <si>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</si>
  <si>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</si>
  <si>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</si>
  <si>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</si>
  <si>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</si>
  <si>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</si>
  <si>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</si>
  <si>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</si>
  <si>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</si>
  <si>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</si>
  <si>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</si>
  <si>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</si>
  <si>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</si>
  <si>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</si>
  <si>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</si>
  <si>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</si>
  <si>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</si>
  <si>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</si>
  <si>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</si>
  <si>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</si>
  <si>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</si>
  <si>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</si>
  <si>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</si>
  <si>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</si>
  <si>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</si>
  <si>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</si>
  <si>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</si>
  <si>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</si>
  <si>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</si>
  <si>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</si>
  <si>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</si>
  <si>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</si>
  <si>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</si>
  <si>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</si>
  <si>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</si>
  <si>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</si>
  <si>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</si>
  <si>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</si>
  <si>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</si>
  <si>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</si>
  <si>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</si>
  <si>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</si>
  <si>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</si>
  <si>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</si>
  <si>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</si>
  <si>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采暖补贴</t>
  </si>
  <si>
    <t xml:space="preserve">    物业服务补贴</t>
  </si>
  <si>
    <t xml:space="preserve">    其他对个人和家庭的补助支出</t>
  </si>
  <si>
    <t>对企事业单位的补贴</t>
  </si>
  <si>
    <t xml:space="preserve">    企业政策性补贴</t>
  </si>
  <si>
    <t xml:space="preserve">    事业单位补贴</t>
  </si>
  <si>
    <t xml:space="preserve">    财政贴息</t>
  </si>
  <si>
    <t xml:space="preserve">    其他对企事业单位的补贴</t>
  </si>
  <si>
    <t xml:space="preserve">    不同级政府间转移性支出</t>
  </si>
  <si>
    <t xml:space="preserve">    同级政府间转移性支出</t>
  </si>
  <si>
    <t>债务利息支出</t>
  </si>
  <si>
    <t xml:space="preserve">    国内债务付息</t>
  </si>
  <si>
    <t xml:space="preserve">    国外债务付息</t>
  </si>
  <si>
    <t>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</si>
  <si>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</si>
  <si>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</si>
  <si>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</si>
  <si>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</si>
  <si>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</si>
  <si>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</si>
  <si>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</si>
  <si>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</si>
  <si>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 xml:space="preserve">    其他交通工具购置</t>
  </si>
  <si>
    <t xml:space="preserve">    其他基本建设支出</t>
  </si>
  <si>
    <t>其他资本性支出</t>
  </si>
  <si>
    <t xml:space="preserve">    土地补偿</t>
  </si>
  <si>
    <t xml:space="preserve">    安置补助</t>
  </si>
  <si>
    <t xml:space="preserve">    地上附着物和青苗补偿</t>
  </si>
  <si>
    <t xml:space="preserve">    拆迁补偿</t>
  </si>
  <si>
    <t xml:space="preserve">    产权参股</t>
  </si>
  <si>
    <t xml:space="preserve">    其他资本性支出</t>
  </si>
  <si>
    <t>其他支出</t>
  </si>
  <si>
    <t xml:space="preserve">    预备费</t>
  </si>
  <si>
    <t xml:space="preserve">    预留</t>
  </si>
  <si>
    <t xml:space="preserve">    补充全国社会保障基金</t>
  </si>
  <si>
    <t xml:space="preserve">    对社会保险基金补助</t>
  </si>
  <si>
    <t xml:space="preserve">    赠与</t>
  </si>
  <si>
    <t xml:space="preserve">    贷款转贷</t>
  </si>
  <si>
    <t>备注：1.2017年决算仍按照旧版经济分类科目公开，2018年以后决算按照新版经济分类科目公开。2017年度一般公共预算支出经济分类决算表为试编，科目与上年度不同，不做对比。2.本表预算数为年初报人大批准预算数，由于部分支出年初预算尚未细化调整，因此决算与预算差异较大。3.按照保密相关规定，涉密支出不予公开，因此部分支出科目金额不等于下一级支出科目金额汇总。</t>
  </si>
  <si>
    <t>2017年度一般公共预算对下专项转移支付决算表</t>
  </si>
  <si>
    <t>项  目</t>
  </si>
  <si>
    <t>合计</t>
  </si>
  <si>
    <t>梅城镇</t>
  </si>
  <si>
    <t>梅溪镇</t>
  </si>
  <si>
    <t>云龙乡</t>
  </si>
  <si>
    <t>白樟镇</t>
  </si>
  <si>
    <t>金沙镇</t>
  </si>
  <si>
    <t>白中镇</t>
  </si>
  <si>
    <t>池园镇</t>
  </si>
  <si>
    <t>上莲乡</t>
  </si>
  <si>
    <t>坂东镇</t>
  </si>
  <si>
    <t>三溪乡</t>
  </si>
  <si>
    <t>塔庄镇</t>
  </si>
  <si>
    <t>省璜镇</t>
  </si>
  <si>
    <t>雄江镇</t>
  </si>
  <si>
    <t>桔林乡</t>
  </si>
  <si>
    <t>东桥镇</t>
  </si>
  <si>
    <t>下祝乡</t>
  </si>
  <si>
    <t>三、专项转移支付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</si>
  <si>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</si>
  <si>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</si>
  <si>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</si>
  <si>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</si>
  <si>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</si>
  <si>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</si>
  <si>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</si>
  <si>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</si>
  <si>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</si>
  <si>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</si>
  <si>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</si>
  <si>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</si>
  <si>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</si>
  <si>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</si>
  <si>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15.金融支出</t>
  </si>
  <si>
    <t>16.国土海洋气象等支出</t>
  </si>
  <si>
    <t>17.住房保障支出</t>
  </si>
  <si>
    <t>18.粮油物资储备支出</t>
  </si>
  <si>
    <t>19.其他支出</t>
  </si>
  <si>
    <t>2017年度闽清县本级一般公共预算“三公”经费支出决算情况表</t>
  </si>
  <si>
    <t>统计数</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</si>
  <si>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</si>
  <si>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</si>
  <si>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</si>
  <si>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</si>
  <si>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</si>
  <si>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</si>
  <si>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</si>
  <si>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</si>
  <si>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</si>
  <si>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</si>
  <si>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</si>
  <si>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</si>
  <si>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</si>
  <si>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</si>
  <si>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</si>
  <si>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</si>
  <si>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</si>
  <si>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</si>
  <si>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</si>
  <si>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</si>
  <si>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 xml:space="preserve">备注：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</si>
  <si>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 xml:space="preserve">     2.经汇总，闽清县本级2017年使用一般公共预算拨款安排的“三公”经费决算数为837万元，比上年决算数减少361万元，其中：因公出国费减少7万元,减少16.7%；公务用车购置及运行维护费减少284万元，减少31.6%；公务接待费减少71万元，减少26.9%。主要原因有：近年来不断加强“三公”经费管理，严格落实中央“八项规定”和压减一般性支出的要求，严控因公出国（境）团组数和人数，细化公务接待管理规定，“三公”经费持续压减；三是实行公车改革后，车辆编制减少，公务用车运行维护费降低。</t>
  </si>
  <si>
    <t xml:space="preserve">     3.本表数据来源于各部门决算汇总，为部门当年实际支出数，与试编的省级经济分类决算数口径不同，不具备可比性。</t>
  </si>
  <si>
    <t>附表2-10</t>
  </si>
  <si>
    <r>
      <rPr>
        <sz val="16"/>
        <rFont val="方正小标宋_GBK"/>
        <charset val="134"/>
      </rPr>
      <t>××年度政府性基金预算收入决算表（</t>
    </r>
    <r>
      <rPr>
        <b/>
        <sz val="16"/>
        <rFont val="方正小标宋_GBK"/>
        <charset val="134"/>
      </rPr>
      <t>省市填报，县区空表</t>
    </r>
    <r>
      <rPr>
        <sz val="16"/>
        <rFont val="方正小标宋_GBK"/>
        <charset val="134"/>
      </rPr>
      <t>）</t>
    </r>
  </si>
  <si>
    <t>非税收入</t>
  </si>
  <si>
    <t xml:space="preserve">   政府性基金收入</t>
  </si>
  <si>
    <t xml:space="preserve">     港口建设费收入</t>
  </si>
  <si>
    <t xml:space="preserve">     散装水泥专项资金收入</t>
  </si>
  <si>
    <t xml:space="preserve">     新型墙体材料专项基金收入</t>
  </si>
  <si>
    <t xml:space="preserve">     国家电影事业发展专项资金收入</t>
  </si>
  <si>
    <t xml:space="preserve">     新菜地开发建设基金收入</t>
  </si>
  <si>
    <t xml:space="preserve">     新增建设用地土地有偿使用费收入</t>
  </si>
  <si>
    <t xml:space="preserve">     城市公用事业附加收入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</si>
  <si>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</si>
  <si>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</si>
  <si>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</si>
  <si>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</si>
  <si>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</si>
  <si>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</si>
  <si>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</si>
  <si>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</si>
  <si>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</si>
  <si>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</si>
  <si>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</si>
  <si>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</si>
  <si>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</si>
  <si>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</si>
  <si>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待偿债置换专项债券上年结余</t>
  </si>
  <si>
    <t xml:space="preserve">    上年结余</t>
  </si>
  <si>
    <t>附表2-11</t>
  </si>
  <si>
    <r>
      <rPr>
        <sz val="16"/>
        <rFont val="方正小标宋_GBK"/>
        <charset val="134"/>
      </rPr>
      <t>××年度政府性基金预算支出决算表（</t>
    </r>
    <r>
      <rPr>
        <b/>
        <sz val="16"/>
        <rFont val="方正小标宋_GBK"/>
        <charset val="134"/>
      </rPr>
      <t>省市填报，县区空表</t>
    </r>
    <r>
      <rPr>
        <sz val="16"/>
        <rFont val="方正小标宋_GBK"/>
        <charset val="134"/>
      </rPr>
      <t>）</t>
    </r>
  </si>
  <si>
    <t>一、文化体育与传媒支出</t>
  </si>
  <si>
    <t>二、社会保障和就业支出</t>
  </si>
  <si>
    <t>三、节能环保支出</t>
  </si>
  <si>
    <t>四、城乡社区支出</t>
  </si>
  <si>
    <t>五、农林水支出</t>
  </si>
  <si>
    <t>六、交通运输支出</t>
  </si>
  <si>
    <t>七、资源勘探信息等支出</t>
  </si>
  <si>
    <t>八、商业服务业等支出</t>
  </si>
  <si>
    <t>十、债务付息支出</t>
  </si>
  <si>
    <t>十一、债务发行费用支出</t>
  </si>
  <si>
    <t>本年支出小计</t>
  </si>
  <si>
    <t xml:space="preserve">    上解支出</t>
  </si>
  <si>
    <t xml:space="preserve">    调出资金</t>
  </si>
  <si>
    <t xml:space="preserve">    待偿债置换专项债券结余</t>
  </si>
  <si>
    <t xml:space="preserve">    年终结余</t>
  </si>
  <si>
    <t>2017年度闽清县政府性基金预算收入决算表</t>
  </si>
  <si>
    <t>一、港口建设费收入</t>
  </si>
  <si>
    <t>二、新型墙体材料专项基金收入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</si>
  <si>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</si>
  <si>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</si>
  <si>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</si>
  <si>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</si>
  <si>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</si>
  <si>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</si>
  <si>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</si>
  <si>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</si>
  <si>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</si>
  <si>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</si>
  <si>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十三、污水处理费收入</t>
  </si>
  <si>
    <t>十四、彩票发行机构和彩票销售机构的业务费用</t>
  </si>
  <si>
    <t>十五、其他政府性基金收入</t>
  </si>
  <si>
    <t>2017年度闽清县政府性基金预算支出决算表</t>
  </si>
  <si>
    <t xml:space="preserve">  国家电影事业发展专项资金及对应专项债务收入安排的支出</t>
  </si>
  <si>
    <t xml:space="preserve">  大中型水库移民后期扶持基金支出</t>
  </si>
  <si>
    <t xml:space="preserve">  小型水库移民扶助基金及对应专项债务收入安排的支出</t>
  </si>
  <si>
    <t xml:space="preserve">  可再生能源电价附加收入安排的支出</t>
  </si>
  <si>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</si>
  <si>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</si>
  <si>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</si>
  <si>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</si>
  <si>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</si>
  <si>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污水处理费及对应专项债务收入安排的支出</t>
  </si>
  <si>
    <t xml:space="preserve">  大中型水库库区基金及对应专项债务收入安排的支出</t>
  </si>
  <si>
    <t xml:space="preserve">  国家重大水利工程建设基金及对应专项债务收入安排的支出</t>
  </si>
  <si>
    <t xml:space="preserve">  港口建设费及对应专项债务收入安排的支出</t>
  </si>
  <si>
    <t xml:space="preserve">  民航发展基金支出</t>
  </si>
  <si>
    <t xml:space="preserve">  新型墙体材料专项基金及对应专项债务收入安排的支出</t>
  </si>
  <si>
    <t xml:space="preserve">  农网还贷资金支出</t>
  </si>
  <si>
    <t xml:space="preserve">  旅游发展基金支出</t>
  </si>
  <si>
    <t xml:space="preserve">  彩票发行销售机构业务费安排的支出</t>
  </si>
  <si>
    <t xml:space="preserve">  彩票公益金及对应专项债务收入安排的支出</t>
  </si>
  <si>
    <t xml:space="preserve">  其他政府性基金及对应专项债务收入安排的支出</t>
  </si>
  <si>
    <t xml:space="preserve">    上解上级支出</t>
  </si>
  <si>
    <t>2017年度府性基金对下转移支付决算表</t>
  </si>
  <si>
    <t>项目</t>
  </si>
  <si>
    <t>一、社会保障和就业支出</t>
  </si>
  <si>
    <t>二、城乡社区支出</t>
  </si>
  <si>
    <t>二、农林水支出</t>
  </si>
  <si>
    <t>三、交通运输支出</t>
  </si>
  <si>
    <t>四、其他支出</t>
  </si>
  <si>
    <t>2017年度xxx国有资本经营预算收入决算表（省、市填报，县区空表）</t>
  </si>
  <si>
    <t xml:space="preserve"> </t>
  </si>
  <si>
    <t>一、利润收入</t>
  </si>
  <si>
    <t>二、股利、股息收入</t>
  </si>
  <si>
    <t>三、产权转让收入</t>
  </si>
  <si>
    <t>四、清算收入</t>
  </si>
  <si>
    <t>五、其他国有资本经营预算收入</t>
  </si>
  <si>
    <t>上级补助收入</t>
  </si>
  <si>
    <t>上年结余</t>
  </si>
  <si>
    <t>2017年度xxx国有资本经营预算支出决算表(省、市填报，县区空表)</t>
  </si>
  <si>
    <t>一、解决历史遗留问题及改革成本支出</t>
  </si>
  <si>
    <t>二、国有企业资本金注入</t>
  </si>
  <si>
    <t>三、国有企业政策性补贴</t>
  </si>
  <si>
    <t>四、金融国有资本经营预算支出</t>
  </si>
  <si>
    <t>五、其他国有资本经营预算支出</t>
  </si>
  <si>
    <t>调出资金</t>
  </si>
  <si>
    <t>年终结余</t>
  </si>
  <si>
    <t>2017年度闽清县本级国有资本经营预算收入决算表</t>
  </si>
  <si>
    <t>企业</t>
  </si>
  <si>
    <t>一、省国资委监管企业</t>
  </si>
  <si>
    <t>利润收入</t>
  </si>
  <si>
    <t>1.省船舶集团</t>
  </si>
  <si>
    <t>2.省建工集团</t>
  </si>
  <si>
    <t>3.省能源集团</t>
  </si>
  <si>
    <t>4.省投资集团</t>
  </si>
  <si>
    <t>5.省高速公司</t>
  </si>
  <si>
    <t>6.省机电公司</t>
  </si>
  <si>
    <t>7.电子集团</t>
  </si>
  <si>
    <t>8.招标集团</t>
  </si>
  <si>
    <t>9.国资公司</t>
  </si>
  <si>
    <t>10.港航公司</t>
  </si>
  <si>
    <t>11.外贸集团</t>
  </si>
  <si>
    <t>二、省级金融企业</t>
  </si>
  <si>
    <t>（一）利息、股息收入</t>
  </si>
  <si>
    <t>1.兴业银行</t>
  </si>
  <si>
    <t>2.兴业证券</t>
  </si>
  <si>
    <t>3.其他</t>
  </si>
  <si>
    <t>（二）产权转让收入</t>
  </si>
  <si>
    <t>兴业银行</t>
  </si>
  <si>
    <t>上年结转收入</t>
  </si>
  <si>
    <t>备注：闽清县从2018年开始编制国有资本经营预算，因此本表为空表</t>
  </si>
  <si>
    <t>2017年度闽清县本级国有资本经营预算支出决算表</t>
  </si>
  <si>
    <t>支出项目</t>
  </si>
  <si>
    <t>决算数为预算数的％</t>
  </si>
  <si>
    <t>决算数为上年决算数的％</t>
  </si>
  <si>
    <t>备注</t>
  </si>
  <si>
    <t>（一）国有经济结构调整支出</t>
  </si>
  <si>
    <t>福建省马尾造船股份有限公司马尾船政（连江海洋工程装备及特种船舶项目支出）</t>
  </si>
  <si>
    <t>福建建泰建筑科技有限责任公司建筑工业化项目</t>
  </si>
  <si>
    <t>3.省投资集团</t>
  </si>
  <si>
    <t>福建永泰闽投抽水蓄能有限公司</t>
  </si>
  <si>
    <t>4.电子集团</t>
  </si>
  <si>
    <t>福建省福联集成电路有限公司砷化镓、氮化镓集成电路芯片项目（莆田涵江）</t>
  </si>
  <si>
    <t>5.港航公司</t>
  </si>
  <si>
    <t>福建省莆田涵江港口建设发展有限公司莆田兴化港区涵江作业区1—3#泊位工程</t>
  </si>
  <si>
    <t>6.国资公司</t>
  </si>
  <si>
    <t>福建省海洋丝路售电有限公司注册资金</t>
  </si>
  <si>
    <t>（二）支持环境保护支出</t>
  </si>
  <si>
    <t>7.省能源集团</t>
  </si>
  <si>
    <t>煤炭企业关井闭坑专项支出</t>
  </si>
  <si>
    <t>（三）其他国有资本经营预算支出</t>
  </si>
  <si>
    <t>8.省能源集团</t>
  </si>
  <si>
    <t>石化集团泉港氯碱片区企业搬迁资金</t>
  </si>
  <si>
    <t>9.省机电公司</t>
  </si>
  <si>
    <t>机电大厦建设项目</t>
  </si>
  <si>
    <t>10.外贸集团</t>
  </si>
  <si>
    <t>重点项目“海西商务大厦”建设</t>
  </si>
  <si>
    <t>11.省高速公司</t>
  </si>
  <si>
    <t>高速公路建设资金贷款贴息</t>
  </si>
  <si>
    <t>12.招标集团</t>
  </si>
  <si>
    <t>增资控股福建工程学院四家校办企业</t>
  </si>
  <si>
    <t>13.其他</t>
  </si>
  <si>
    <t>预留统筹安排资金</t>
  </si>
  <si>
    <t>（一）资本性支出</t>
  </si>
  <si>
    <t>定向增发</t>
  </si>
  <si>
    <t>（二）其他国有资本经营预算支出</t>
  </si>
  <si>
    <t>省投资集团</t>
  </si>
  <si>
    <t>铁路资本金</t>
  </si>
  <si>
    <t>本年支出合计</t>
  </si>
  <si>
    <t>2017年度福建省社会保险基金预算收入决算表（省市填报，县区空表）</t>
  </si>
  <si>
    <t>决算数为上年决算数%</t>
  </si>
  <si>
    <t>一、企业职工基本养老保险基金收入</t>
  </si>
  <si>
    <t>二、城乡居民基本养老保险基金收入</t>
  </si>
  <si>
    <t>三、机关事业单位基本养老保险基金收入</t>
  </si>
  <si>
    <t>四、职工基本医疗保险基金收入</t>
  </si>
  <si>
    <t>五、居民基本医疗保险基金收入</t>
  </si>
  <si>
    <t xml:space="preserve"> (一) 城乡居民基本医疗保险基金收入</t>
  </si>
  <si>
    <t xml:space="preserve"> (二)新型农村合作医疗基金收入</t>
  </si>
  <si>
    <t xml:space="preserve"> (三) 城镇居民基本医疗保险基金收入</t>
  </si>
  <si>
    <t>六、工伤保险基金收入</t>
  </si>
  <si>
    <t>七、失业保险基金收入</t>
  </si>
  <si>
    <t>八、生育保险基金收入</t>
  </si>
  <si>
    <t>2017年度福建省社会保险基金预算支出决算表（省、市填报，县区空表）</t>
  </si>
  <si>
    <t>项　目</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</si>
  <si>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</si>
  <si>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</si>
  <si>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</si>
  <si>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</si>
  <si>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</si>
  <si>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</si>
  <si>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 xml:space="preserve">    (二) 新型农村合作医疗基金支出</t>
  </si>
  <si>
    <t xml:space="preserve">    (三) 城镇居民基本医疗保险基金支出</t>
  </si>
  <si>
    <t>六、工伤保险基金支出</t>
  </si>
  <si>
    <t>七、失业保险基金支出</t>
  </si>
  <si>
    <t>八、生育保险基金支出</t>
  </si>
  <si>
    <t>2017年度闽清县本级社会保险基金预算收入决算表</t>
  </si>
  <si>
    <t xml:space="preserve">    其中：保险费收入</t>
  </si>
  <si>
    <t xml:space="preserve">          财政补贴收入</t>
  </si>
  <si>
    <t xml:space="preserve">          利息收入</t>
  </si>
  <si>
    <t xml:space="preserve">          其他收入</t>
  </si>
  <si>
    <t xml:space="preserve">          动用上年结余收入</t>
  </si>
  <si>
    <t xml:space="preserve">          转移收入</t>
  </si>
  <si>
    <t>(二) 新型农村合作医疗基金收入</t>
  </si>
  <si>
    <r>
      <rPr>
        <sz val="11"/>
        <color indexed="8"/>
        <rFont val="Times New Roman"/>
        <charset val="0"/>
      </rPr>
      <t xml:space="preserve">       </t>
    </r>
    <r>
      <rPr>
        <sz val="11"/>
        <color indexed="8"/>
        <rFont val="宋体"/>
        <charset val="134"/>
      </rPr>
      <t>其中：保险费收入</t>
    </r>
  </si>
  <si>
    <r>
      <rPr>
        <sz val="11"/>
        <color indexed="8"/>
        <rFont val="Times New Roman"/>
        <charset val="0"/>
      </rPr>
      <t xml:space="preserve">                  </t>
    </r>
    <r>
      <rPr>
        <sz val="11"/>
        <color indexed="8"/>
        <rFont val="宋体"/>
        <charset val="134"/>
      </rPr>
      <t>财政补贴收入</t>
    </r>
  </si>
  <si>
    <r>
      <rPr>
        <sz val="11"/>
        <color indexed="8"/>
        <rFont val="Times New Roman"/>
        <charset val="0"/>
      </rPr>
      <t xml:space="preserve">                  </t>
    </r>
    <r>
      <rPr>
        <sz val="11"/>
        <color indexed="8"/>
        <rFont val="宋体"/>
        <charset val="134"/>
      </rPr>
      <t>利息收入</t>
    </r>
  </si>
  <si>
    <t>2017年度闽清县本级社会保险基金预算支出决算表</t>
  </si>
  <si>
    <t xml:space="preserve">    其中：基本养老金</t>
  </si>
  <si>
    <t xml:space="preserve">          医疗补助金</t>
  </si>
  <si>
    <t xml:space="preserve">          丧葬抚恤补助</t>
  </si>
  <si>
    <t xml:space="preserve">          其他企业职工基本养老保险基金支出</t>
  </si>
  <si>
    <t xml:space="preserve">          转移支出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</si>
  <si>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</si>
  <si>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</si>
  <si>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</si>
  <si>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</si>
  <si>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</si>
  <si>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</si>
  <si>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</si>
  <si>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</si>
  <si>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</si>
  <si>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(一) 城乡居民基本医疗保险基金支出</t>
  </si>
  <si>
    <t xml:space="preserve">    其中：城乡居民基本医疗保险基金医疗待遇支出</t>
  </si>
  <si>
    <t xml:space="preserve">          大病医疗保险支出</t>
  </si>
  <si>
    <t xml:space="preserve">          其他城乡居民基本医疗保险基金支出</t>
  </si>
  <si>
    <t xml:space="preserve">          上解上级支出</t>
  </si>
  <si>
    <t>(二) 新型农村合作医疗基金支出</t>
  </si>
  <si>
    <t xml:space="preserve">     其中：新型农村合作医疗基金医疗待遇支出</t>
  </si>
  <si>
    <t xml:space="preserve">           大病医疗保险支出</t>
  </si>
  <si>
    <t xml:space="preserve">           其他新型农村合作医疗基金支出</t>
  </si>
  <si>
    <t xml:space="preserve"> (三) 城镇居民基本医疗保险基金支出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</si>
  <si>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</si>
  <si>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</si>
  <si>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</si>
  <si>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</si>
  <si>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</si>
  <si>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</si>
  <si>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</si>
  <si>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</si>
  <si>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</si>
  <si>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</si>
  <si>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</si>
  <si>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</si>
  <si>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</si>
  <si>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2017年度闽清县政府一般债务余额和限额情况表</t>
  </si>
  <si>
    <t>政府债务余额</t>
  </si>
  <si>
    <t>金额</t>
  </si>
  <si>
    <t>1.2016年末一般债务余额</t>
  </si>
  <si>
    <t>2.2017年新增一般债务额</t>
  </si>
  <si>
    <t>3.2017年偿还一般债务本金</t>
  </si>
  <si>
    <t>4.2017年末一般债务余额</t>
  </si>
  <si>
    <t>政府债务限额</t>
  </si>
  <si>
    <t>1．2016年一般债务限额</t>
  </si>
  <si>
    <t>2．2017年新增一般债务限额</t>
  </si>
  <si>
    <t>3．2017年一般债务限额</t>
  </si>
  <si>
    <t>备注：2017年偿还一般债务本金金额，不包含存量债务置换还本支出。</t>
  </si>
  <si>
    <t>2017年度政府一般债务余额和限额情况表（县区为空表）</t>
  </si>
  <si>
    <t>2017年度闽清县政府专项债务余额和限额情况表</t>
  </si>
  <si>
    <t>1.2016年末专项债务余额</t>
  </si>
  <si>
    <t>2.2017年新增专项债务额</t>
  </si>
  <si>
    <t>3.2017年偿还专项债务本金</t>
  </si>
  <si>
    <t>4.2017年末专项债务余额</t>
  </si>
  <si>
    <t>1．2016年专项债务限额</t>
  </si>
  <si>
    <t>2．2017年新增专项债务限额</t>
  </si>
  <si>
    <t>3．2017年专项债务限额</t>
  </si>
  <si>
    <t>备注：2017年偿还专项债务本金金额，不包含存量债务置换还本支出。</t>
  </si>
  <si>
    <t>2017年政府专项债务余额和限额情况表（县区为空表）</t>
  </si>
</sst>
</file>

<file path=xl/styles.xml><?xml version="1.0" encoding="utf-8"?>
<styleSheet xmlns="http://schemas.openxmlformats.org/spreadsheetml/2006/main">
  <numFmts count="27">
    <numFmt numFmtId="176" formatCode="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00_);[Red]\(0.00\)"/>
    <numFmt numFmtId="178" formatCode="_(* #,##0.00_);_(* \(#,##0.00\);_(* &quot;-&quot;??_);_(@_)"/>
    <numFmt numFmtId="179" formatCode="_-\¥* #,##0_-;\-\¥* #,##0_-;_-\¥* &quot;-&quot;_-;_-@_-"/>
    <numFmt numFmtId="180" formatCode="_(&quot;$&quot;* #,##0.00_);_(&quot;$&quot;* \(#,##0.00\);_(&quot;$&quot;* &quot;-&quot;??_);_(@_)"/>
    <numFmt numFmtId="181" formatCode="_-* #,##0.00_-;\-* #,##0.00_-;_-* &quot;-&quot;??_-;_-@_-"/>
    <numFmt numFmtId="182" formatCode="0.0"/>
    <numFmt numFmtId="183" formatCode="#,##0.000_ "/>
    <numFmt numFmtId="184" formatCode="\$#,##0;\(\$#,##0\)"/>
    <numFmt numFmtId="185" formatCode="_ \¥* #,##0.00_ ;_ \¥* \-#,##0.00_ ;_ \¥* &quot;-&quot;??_ ;_ @_ "/>
    <numFmt numFmtId="186" formatCode="0.0_);[Red]\(0.0\)"/>
    <numFmt numFmtId="187" formatCode="_-* #,##0_-;\-* #,##0_-;_-* &quot;-&quot;_-;_-@_-"/>
    <numFmt numFmtId="188" formatCode="_-* #,##0.0000_-;\-* #,##0.0000_-;_-* &quot;-&quot;??_-;_-@_-"/>
    <numFmt numFmtId="189" formatCode="0_ "/>
    <numFmt numFmtId="190" formatCode="#,##0;\(#,##0\)"/>
    <numFmt numFmtId="191" formatCode="\$#,##0.00;\(\$#,##0.00\)"/>
    <numFmt numFmtId="192" formatCode="#,##0;\-#,##0;&quot;-&quot;"/>
    <numFmt numFmtId="193" formatCode="0_);[Red]\(0\)"/>
    <numFmt numFmtId="194" formatCode="_-&quot;$&quot;* #,##0_-;\-&quot;$&quot;* #,##0_-;_-&quot;$&quot;* &quot;-&quot;_-;_-@_-"/>
    <numFmt numFmtId="195" formatCode="0.0%"/>
    <numFmt numFmtId="196" formatCode="#,##0.00_ "/>
    <numFmt numFmtId="197" formatCode="0.00_ "/>
    <numFmt numFmtId="198" formatCode="0.00_ ;[Red]\-0.00\ "/>
  </numFmts>
  <fonts count="94">
    <font>
      <sz val="12"/>
      <name val="宋体"/>
      <charset val="134"/>
    </font>
    <font>
      <sz val="16"/>
      <color theme="1"/>
      <name val="方正小标宋简体"/>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b/>
      <sz val="12"/>
      <name val="宋体"/>
      <charset val="134"/>
    </font>
    <font>
      <sz val="16"/>
      <color indexed="8"/>
      <name val="方正小标宋简体"/>
      <charset val="134"/>
    </font>
    <font>
      <b/>
      <sz val="11"/>
      <color indexed="8"/>
      <name val="宋体"/>
      <charset val="134"/>
    </font>
    <font>
      <b/>
      <sz val="11"/>
      <name val="宋体"/>
      <charset val="134"/>
    </font>
    <font>
      <sz val="11"/>
      <color indexed="8"/>
      <name val="宋体"/>
      <charset val="134"/>
    </font>
    <font>
      <sz val="11"/>
      <color indexed="8"/>
      <name val="Times New Roman"/>
      <charset val="0"/>
    </font>
    <font>
      <sz val="12"/>
      <name val="宋体"/>
      <charset val="134"/>
      <scheme val="minor"/>
    </font>
    <font>
      <sz val="11"/>
      <color indexed="8"/>
      <name val="宋体"/>
      <charset val="134"/>
      <scheme val="minor"/>
    </font>
    <font>
      <sz val="14"/>
      <name val="宋体"/>
      <charset val="134"/>
    </font>
    <font>
      <b/>
      <sz val="12"/>
      <name val="楷体"/>
      <charset val="134"/>
    </font>
    <font>
      <b/>
      <sz val="11"/>
      <name val="宋体"/>
      <charset val="134"/>
      <scheme val="minor"/>
    </font>
    <font>
      <b/>
      <sz val="11"/>
      <color indexed="8"/>
      <name val="宋体"/>
      <charset val="134"/>
      <scheme val="minor"/>
    </font>
    <font>
      <b/>
      <sz val="11"/>
      <color indexed="8"/>
      <name val="楷体"/>
      <charset val="134"/>
    </font>
    <font>
      <b/>
      <sz val="11"/>
      <name val="楷体"/>
      <charset val="134"/>
    </font>
    <font>
      <b/>
      <sz val="12"/>
      <color indexed="8"/>
      <name val="宋体"/>
      <charset val="134"/>
      <scheme val="minor"/>
    </font>
    <font>
      <sz val="12"/>
      <color indexed="8"/>
      <name val="宋体"/>
      <charset val="134"/>
      <scheme val="minor"/>
    </font>
    <font>
      <sz val="16"/>
      <name val="方正小标宋简体"/>
      <charset val="134"/>
    </font>
    <font>
      <b/>
      <sz val="12"/>
      <name val="宋体"/>
      <charset val="134"/>
      <scheme val="minor"/>
    </font>
    <font>
      <sz val="18"/>
      <color indexed="8"/>
      <name val="黑体"/>
      <charset val="134"/>
    </font>
    <font>
      <sz val="11"/>
      <color indexed="8"/>
      <name val="黑体"/>
      <charset val="134"/>
    </font>
    <font>
      <sz val="10"/>
      <name val="宋体"/>
      <charset val="134"/>
    </font>
    <font>
      <b/>
      <sz val="9"/>
      <name val="宋体"/>
      <charset val="134"/>
    </font>
    <font>
      <b/>
      <sz val="10"/>
      <name val="宋体"/>
      <charset val="134"/>
    </font>
    <font>
      <sz val="10"/>
      <name val="宋体"/>
      <charset val="134"/>
      <scheme val="minor"/>
    </font>
    <font>
      <sz val="12"/>
      <name val="华文楷体"/>
      <charset val="134"/>
    </font>
    <font>
      <sz val="11"/>
      <name val="黑体"/>
      <charset val="134"/>
    </font>
    <font>
      <b/>
      <sz val="11"/>
      <name val="黑体"/>
      <charset val="134"/>
    </font>
    <font>
      <sz val="12"/>
      <name val="黑体"/>
      <charset val="134"/>
    </font>
    <font>
      <sz val="10"/>
      <name val="黑体"/>
      <charset val="134"/>
    </font>
    <font>
      <sz val="18"/>
      <name val="黑体"/>
      <charset val="134"/>
    </font>
    <font>
      <sz val="16"/>
      <name val="方正小标宋_GBK"/>
      <charset val="134"/>
    </font>
    <font>
      <b/>
      <sz val="11"/>
      <name val="宋体"/>
      <charset val="134"/>
      <scheme val="major"/>
    </font>
    <font>
      <sz val="12"/>
      <color indexed="8"/>
      <name val="宋体"/>
      <charset val="134"/>
    </font>
    <font>
      <sz val="11"/>
      <name val="楷体"/>
      <charset val="134"/>
    </font>
    <font>
      <b/>
      <sz val="12"/>
      <name val="黑体"/>
      <charset val="134"/>
    </font>
    <font>
      <sz val="12"/>
      <name val="宋体"/>
      <charset val="134"/>
      <scheme val="major"/>
    </font>
    <font>
      <sz val="16"/>
      <name val="宋体"/>
      <charset val="134"/>
    </font>
    <font>
      <sz val="18"/>
      <name val="方正小标宋_GBK"/>
      <charset val="134"/>
    </font>
    <font>
      <u/>
      <sz val="11"/>
      <color rgb="FF0000FF"/>
      <name val="宋体"/>
      <charset val="0"/>
      <scheme val="minor"/>
    </font>
    <font>
      <sz val="11"/>
      <color indexed="9"/>
      <name val="宋体"/>
      <charset val="134"/>
    </font>
    <font>
      <sz val="11"/>
      <color indexed="10"/>
      <name val="宋体"/>
      <charset val="134"/>
    </font>
    <font>
      <b/>
      <sz val="18"/>
      <color indexed="62"/>
      <name val="宋体"/>
      <charset val="134"/>
    </font>
    <font>
      <sz val="10"/>
      <name val="Arial"/>
      <charset val="134"/>
    </font>
    <font>
      <sz val="11"/>
      <color indexed="42"/>
      <name val="宋体"/>
      <charset val="134"/>
    </font>
    <font>
      <b/>
      <sz val="11"/>
      <color indexed="62"/>
      <name val="宋体"/>
      <charset val="134"/>
    </font>
    <font>
      <sz val="7"/>
      <name val="Small Fonts"/>
      <charset val="134"/>
    </font>
    <font>
      <sz val="11"/>
      <color indexed="17"/>
      <name val="宋体"/>
      <charset val="134"/>
    </font>
    <font>
      <sz val="11"/>
      <color indexed="60"/>
      <name val="宋体"/>
      <charset val="134"/>
    </font>
    <font>
      <sz val="11"/>
      <color indexed="62"/>
      <name val="宋体"/>
      <charset val="134"/>
    </font>
    <font>
      <b/>
      <sz val="11"/>
      <color indexed="52"/>
      <name val="宋体"/>
      <charset val="134"/>
    </font>
    <font>
      <b/>
      <sz val="11"/>
      <color indexed="54"/>
      <name val="宋体"/>
      <charset val="134"/>
    </font>
    <font>
      <b/>
      <sz val="18"/>
      <color indexed="56"/>
      <name val="宋体"/>
      <charset val="134"/>
    </font>
    <font>
      <b/>
      <sz val="15"/>
      <color indexed="56"/>
      <name val="宋体"/>
      <charset val="134"/>
    </font>
    <font>
      <sz val="12"/>
      <color indexed="20"/>
      <name val="宋体"/>
      <charset val="134"/>
    </font>
    <font>
      <sz val="11"/>
      <color indexed="52"/>
      <name val="宋体"/>
      <charset val="134"/>
    </font>
    <font>
      <i/>
      <sz val="11"/>
      <color indexed="23"/>
      <name val="宋体"/>
      <charset val="134"/>
    </font>
    <font>
      <b/>
      <sz val="11"/>
      <color indexed="56"/>
      <name val="宋体"/>
      <charset val="134"/>
    </font>
    <font>
      <sz val="11"/>
      <color indexed="20"/>
      <name val="宋体"/>
      <charset val="134"/>
    </font>
    <font>
      <u/>
      <sz val="11"/>
      <color rgb="FF800080"/>
      <name val="宋体"/>
      <charset val="0"/>
      <scheme val="minor"/>
    </font>
    <font>
      <b/>
      <sz val="21"/>
      <name val="楷体_GB2312"/>
      <charset val="134"/>
    </font>
    <font>
      <sz val="18"/>
      <color indexed="54"/>
      <name val="宋体"/>
      <charset val="134"/>
    </font>
    <font>
      <b/>
      <sz val="13"/>
      <color indexed="56"/>
      <name val="宋体"/>
      <charset val="134"/>
    </font>
    <font>
      <b/>
      <sz val="11"/>
      <color indexed="63"/>
      <name val="宋体"/>
      <charset val="134"/>
    </font>
    <font>
      <b/>
      <sz val="11"/>
      <color indexed="9"/>
      <name val="宋体"/>
      <charset val="134"/>
    </font>
    <font>
      <b/>
      <sz val="11"/>
      <color indexed="42"/>
      <name val="宋体"/>
      <charset val="134"/>
    </font>
    <font>
      <sz val="9"/>
      <color indexed="8"/>
      <name val="宋体"/>
      <charset val="134"/>
    </font>
    <font>
      <b/>
      <sz val="18"/>
      <color theme="3"/>
      <name val="宋体"/>
      <charset val="134"/>
      <scheme val="major"/>
    </font>
    <font>
      <b/>
      <sz val="15"/>
      <color indexed="62"/>
      <name val="宋体"/>
      <charset val="134"/>
    </font>
    <font>
      <u/>
      <sz val="12"/>
      <color indexed="36"/>
      <name val="宋体"/>
      <charset val="134"/>
    </font>
    <font>
      <b/>
      <sz val="13"/>
      <color indexed="62"/>
      <name val="宋体"/>
      <charset val="134"/>
    </font>
    <font>
      <b/>
      <sz val="15"/>
      <color indexed="54"/>
      <name val="宋体"/>
      <charset val="134"/>
    </font>
    <font>
      <sz val="12"/>
      <name val="Helv"/>
      <charset val="134"/>
    </font>
    <font>
      <sz val="9"/>
      <name val="宋体"/>
      <charset val="134"/>
    </font>
    <font>
      <sz val="12"/>
      <name val="Courier"/>
      <charset val="134"/>
    </font>
    <font>
      <b/>
      <sz val="13"/>
      <color indexed="54"/>
      <name val="宋体"/>
      <charset val="134"/>
    </font>
    <font>
      <u/>
      <sz val="12"/>
      <color indexed="12"/>
      <name val="宋体"/>
      <charset val="134"/>
    </font>
    <font>
      <sz val="10"/>
      <name val="Times New Roman"/>
      <charset val="134"/>
    </font>
    <font>
      <sz val="10"/>
      <color indexed="8"/>
      <name val="Arial"/>
      <charset val="134"/>
    </font>
    <font>
      <b/>
      <sz val="18"/>
      <name val="Arial"/>
      <charset val="134"/>
    </font>
    <font>
      <sz val="12"/>
      <name val="Arial"/>
      <charset val="134"/>
    </font>
    <font>
      <b/>
      <sz val="12"/>
      <name val="Arial"/>
      <charset val="134"/>
    </font>
    <font>
      <sz val="8"/>
      <name val="Times New Roman"/>
      <charset val="134"/>
    </font>
    <font>
      <sz val="12"/>
      <color indexed="17"/>
      <name val="宋体"/>
      <charset val="134"/>
    </font>
    <font>
      <sz val="10"/>
      <name val="MS Sans Serif"/>
      <charset val="134"/>
    </font>
    <font>
      <sz val="12"/>
      <name val="奔覆眉"/>
      <charset val="134"/>
    </font>
    <font>
      <b/>
      <sz val="16"/>
      <name val="方正小标宋_GBK"/>
      <charset val="134"/>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1"/>
        <bgColor indexed="64"/>
      </patternFill>
    </fill>
    <fill>
      <patternFill patternType="solid">
        <fgColor indexed="52"/>
        <bgColor indexed="64"/>
      </patternFill>
    </fill>
    <fill>
      <patternFill patternType="solid">
        <fgColor indexed="62"/>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10"/>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4"/>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right/>
      <top/>
      <bottom style="medium">
        <color indexed="44"/>
      </bottom>
      <diagonal/>
    </border>
  </borders>
  <cellStyleXfs count="5009">
    <xf numFmtId="0" fontId="0" fillId="0" borderId="0">
      <alignment vertical="center"/>
    </xf>
    <xf numFmtId="42" fontId="6" fillId="0" borderId="0" applyFont="0" applyFill="0" applyBorder="0" applyAlignment="0" applyProtection="0">
      <alignment vertical="center"/>
    </xf>
    <xf numFmtId="0" fontId="0" fillId="0" borderId="0"/>
    <xf numFmtId="0" fontId="0" fillId="0" borderId="0"/>
    <xf numFmtId="44" fontId="6" fillId="0" borderId="0" applyFont="0" applyFill="0" applyBorder="0" applyAlignment="0" applyProtection="0">
      <alignment vertical="center"/>
    </xf>
    <xf numFmtId="0" fontId="0" fillId="0" borderId="0"/>
    <xf numFmtId="0" fontId="56" fillId="16" borderId="13" applyNumberFormat="0" applyAlignment="0" applyProtection="0">
      <alignment vertical="center"/>
    </xf>
    <xf numFmtId="0" fontId="0" fillId="0" borderId="0"/>
    <xf numFmtId="0" fontId="12" fillId="17" borderId="0" applyNumberFormat="0" applyBorder="0" applyAlignment="0" applyProtection="0">
      <alignment vertical="center"/>
    </xf>
    <xf numFmtId="0" fontId="0" fillId="0" borderId="0"/>
    <xf numFmtId="0" fontId="0" fillId="0" borderId="0"/>
    <xf numFmtId="0" fontId="12" fillId="8" borderId="0" applyNumberFormat="0" applyBorder="0" applyAlignment="0" applyProtection="0">
      <alignment vertical="center"/>
    </xf>
    <xf numFmtId="0" fontId="12" fillId="0" borderId="0">
      <alignment vertical="center"/>
    </xf>
    <xf numFmtId="41" fontId="6" fillId="0" borderId="0" applyFont="0" applyFill="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65" fillId="23"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0" fillId="0" borderId="0">
      <alignment vertical="center"/>
    </xf>
    <xf numFmtId="0" fontId="0" fillId="0" borderId="0"/>
    <xf numFmtId="0" fontId="12" fillId="4" borderId="0" applyNumberFormat="0" applyBorder="0" applyAlignment="0" applyProtection="0">
      <alignment vertical="center"/>
    </xf>
    <xf numFmtId="0" fontId="0" fillId="0" borderId="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0" fillId="0" borderId="0">
      <alignment vertical="center"/>
    </xf>
    <xf numFmtId="0" fontId="47" fillId="4"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0" fillId="9" borderId="11" applyNumberFormat="0" applyFont="0" applyAlignment="0" applyProtection="0">
      <alignment vertical="center"/>
    </xf>
    <xf numFmtId="0" fontId="47" fillId="8" borderId="0" applyNumberFormat="0" applyBorder="0" applyAlignment="0" applyProtection="0">
      <alignment vertical="center"/>
    </xf>
    <xf numFmtId="0" fontId="0" fillId="0" borderId="0"/>
    <xf numFmtId="0" fontId="5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7" fillId="8" borderId="0" applyNumberFormat="0" applyBorder="0" applyAlignment="0" applyProtection="0">
      <alignment vertical="center"/>
    </xf>
    <xf numFmtId="0" fontId="64" fillId="0" borderId="0" applyNumberFormat="0" applyFill="0" applyBorder="0" applyAlignment="0" applyProtection="0">
      <alignment vertical="center"/>
    </xf>
    <xf numFmtId="179" fontId="0" fillId="0" borderId="0" applyFon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7" fillId="0" borderId="0">
      <alignment horizontal="centerContinuous" vertical="center"/>
    </xf>
    <xf numFmtId="0" fontId="63" fillId="0" borderId="0" applyNumberFormat="0" applyFill="0" applyBorder="0" applyAlignment="0" applyProtection="0">
      <alignment vertical="center"/>
    </xf>
    <xf numFmtId="0" fontId="60" fillId="0" borderId="14" applyNumberFormat="0" applyFill="0" applyAlignment="0" applyProtection="0">
      <alignment vertical="center"/>
    </xf>
    <xf numFmtId="0" fontId="0" fillId="0" borderId="0"/>
    <xf numFmtId="0" fontId="0" fillId="0" borderId="0"/>
    <xf numFmtId="0" fontId="0" fillId="0" borderId="0"/>
    <xf numFmtId="0" fontId="60" fillId="0" borderId="14" applyNumberFormat="0" applyFill="0" applyAlignment="0" applyProtection="0">
      <alignment vertical="center"/>
    </xf>
    <xf numFmtId="0" fontId="69" fillId="0" borderId="16" applyNumberFormat="0" applyFill="0" applyAlignment="0" applyProtection="0">
      <alignment vertical="center"/>
    </xf>
    <xf numFmtId="0" fontId="47" fillId="20" borderId="0" applyNumberFormat="0" applyBorder="0" applyAlignment="0" applyProtection="0">
      <alignment vertical="center"/>
    </xf>
    <xf numFmtId="0" fontId="0" fillId="0" borderId="0"/>
    <xf numFmtId="0" fontId="64" fillId="0" borderId="17" applyNumberFormat="0" applyFill="0" applyAlignment="0" applyProtection="0">
      <alignment vertical="center"/>
    </xf>
    <xf numFmtId="179" fontId="0" fillId="0" borderId="0" applyFont="0" applyFill="0" applyBorder="0" applyAlignment="0" applyProtection="0">
      <alignment vertical="center"/>
    </xf>
    <xf numFmtId="0" fontId="0" fillId="0" borderId="0">
      <alignment vertical="center"/>
    </xf>
    <xf numFmtId="0" fontId="0" fillId="0" borderId="0"/>
    <xf numFmtId="0" fontId="47" fillId="21" borderId="0" applyNumberFormat="0" applyBorder="0" applyAlignment="0" applyProtection="0">
      <alignment vertical="center"/>
    </xf>
    <xf numFmtId="0" fontId="70" fillId="12" borderId="18" applyNumberFormat="0" applyAlignment="0" applyProtection="0">
      <alignment vertical="center"/>
    </xf>
    <xf numFmtId="0" fontId="12" fillId="23" borderId="0" applyNumberFormat="0" applyBorder="0" applyAlignment="0" applyProtection="0">
      <alignment vertical="center"/>
    </xf>
    <xf numFmtId="0" fontId="51"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3" borderId="0" applyNumberFormat="0" applyBorder="0" applyAlignment="0" applyProtection="0">
      <alignment vertical="center"/>
    </xf>
    <xf numFmtId="0" fontId="0" fillId="0" borderId="0"/>
    <xf numFmtId="0" fontId="57" fillId="12" borderId="13" applyNumberFormat="0" applyAlignment="0" applyProtection="0">
      <alignment vertical="center"/>
    </xf>
    <xf numFmtId="0" fontId="57" fillId="2" borderId="13" applyNumberFormat="0" applyAlignment="0" applyProtection="0">
      <alignment vertical="center"/>
    </xf>
    <xf numFmtId="0" fontId="0" fillId="0" borderId="0"/>
    <xf numFmtId="0" fontId="71" fillId="14" borderId="19" applyNumberFormat="0" applyAlignment="0" applyProtection="0">
      <alignment vertical="center"/>
    </xf>
    <xf numFmtId="0" fontId="0" fillId="0" borderId="0"/>
    <xf numFmtId="0" fontId="0" fillId="0" borderId="0">
      <alignment vertical="center"/>
    </xf>
    <xf numFmtId="0" fontId="12" fillId="16" borderId="0" applyNumberFormat="0" applyBorder="0" applyAlignment="0" applyProtection="0">
      <alignment vertical="center"/>
    </xf>
    <xf numFmtId="0" fontId="59" fillId="0" borderId="0" applyNumberFormat="0" applyFill="0" applyBorder="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62" fillId="0" borderId="15" applyNumberFormat="0" applyFill="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0" fillId="0" borderId="20" applyNumberFormat="0" applyFill="0" applyAlignment="0" applyProtection="0">
      <alignment vertical="center"/>
    </xf>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61" fillId="23" borderId="0" applyNumberFormat="0" applyBorder="0" applyAlignment="0" applyProtection="0">
      <alignment vertical="center"/>
    </xf>
    <xf numFmtId="0" fontId="65" fillId="23" borderId="0" applyNumberFormat="0" applyBorder="0" applyAlignment="0" applyProtection="0">
      <alignment vertical="center"/>
    </xf>
    <xf numFmtId="0" fontId="55" fillId="19" borderId="0" applyNumberFormat="0" applyBorder="0" applyAlignment="0" applyProtection="0">
      <alignment vertical="center"/>
    </xf>
    <xf numFmtId="0" fontId="12" fillId="7" borderId="0" applyNumberFormat="0" applyBorder="0" applyAlignment="0" applyProtection="0">
      <alignment vertical="center"/>
    </xf>
    <xf numFmtId="0" fontId="49"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2" fillId="18"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0" fillId="0" borderId="0"/>
    <xf numFmtId="0" fontId="0" fillId="0" borderId="0"/>
    <xf numFmtId="0" fontId="50" fillId="0" borderId="0">
      <alignment vertical="center"/>
    </xf>
    <xf numFmtId="0" fontId="56" fillId="16" borderId="13" applyNumberFormat="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47" fillId="15"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49"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47"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7" fillId="5"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0" fillId="0" borderId="0"/>
    <xf numFmtId="0" fontId="0" fillId="0" borderId="0"/>
    <xf numFmtId="0" fontId="0" fillId="0" borderId="0"/>
    <xf numFmtId="0" fontId="12" fillId="18" borderId="0" applyNumberFormat="0" applyBorder="0" applyAlignment="0" applyProtection="0">
      <alignment vertical="center"/>
    </xf>
    <xf numFmtId="0" fontId="47" fillId="24" borderId="0" applyNumberFormat="0" applyBorder="0" applyAlignment="0" applyProtection="0">
      <alignment vertical="center"/>
    </xf>
    <xf numFmtId="0" fontId="47" fillId="15" borderId="0" applyNumberFormat="0" applyBorder="0" applyAlignment="0" applyProtection="0">
      <alignment vertical="center"/>
    </xf>
    <xf numFmtId="0" fontId="55" fillId="19"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51" fillId="12" borderId="0" applyNumberFormat="0" applyBorder="0" applyAlignment="0" applyProtection="0">
      <alignment vertical="center"/>
    </xf>
    <xf numFmtId="0" fontId="0" fillId="0" borderId="0"/>
    <xf numFmtId="43" fontId="0" fillId="0" borderId="0" applyFont="0" applyFill="0" applyBorder="0" applyAlignment="0" applyProtection="0"/>
    <xf numFmtId="0" fontId="47" fillId="2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0" fontId="12" fillId="0" borderId="0"/>
    <xf numFmtId="0" fontId="0" fillId="0" borderId="0">
      <alignment vertical="center"/>
    </xf>
    <xf numFmtId="0" fontId="0" fillId="0" borderId="0">
      <alignment vertical="center"/>
    </xf>
    <xf numFmtId="0" fontId="0" fillId="0" borderId="0"/>
    <xf numFmtId="0" fontId="0" fillId="0" borderId="0"/>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0" fillId="0" borderId="0"/>
    <xf numFmtId="0" fontId="0" fillId="0" borderId="0">
      <alignment vertical="center"/>
    </xf>
    <xf numFmtId="0" fontId="63" fillId="0" borderId="0" applyNumberFormat="0" applyFill="0" applyBorder="0" applyAlignment="0" applyProtection="0">
      <alignment vertical="center"/>
    </xf>
    <xf numFmtId="0" fontId="0" fillId="0" borderId="0"/>
    <xf numFmtId="185"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0" fillId="0" borderId="0"/>
    <xf numFmtId="0" fontId="0" fillId="0" borderId="0"/>
    <xf numFmtId="0" fontId="50" fillId="0" borderId="0">
      <alignment vertical="center"/>
    </xf>
    <xf numFmtId="0" fontId="0" fillId="0" borderId="0">
      <alignment vertical="center"/>
    </xf>
    <xf numFmtId="0" fontId="0" fillId="0" borderId="0">
      <alignment vertical="center"/>
    </xf>
    <xf numFmtId="0" fontId="12" fillId="13"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0"/>
    <xf numFmtId="0" fontId="12"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2" fillId="16" borderId="0" applyNumberFormat="0" applyBorder="0" applyAlignment="0" applyProtection="0">
      <alignment vertical="center"/>
    </xf>
    <xf numFmtId="0" fontId="51" fillId="2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2" fillId="14" borderId="19" applyNumberFormat="0" applyAlignment="0" applyProtection="0">
      <alignment vertical="center"/>
    </xf>
    <xf numFmtId="0" fontId="47" fillId="21"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7"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2"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6" fillId="16" borderId="13" applyNumberFormat="0" applyAlignment="0" applyProtection="0">
      <alignment vertical="center"/>
    </xf>
    <xf numFmtId="0" fontId="0" fillId="0" borderId="0">
      <alignment vertical="center"/>
    </xf>
    <xf numFmtId="0" fontId="0" fillId="0" borderId="0">
      <alignment vertical="center"/>
    </xf>
    <xf numFmtId="0" fontId="12" fillId="0" borderId="0"/>
    <xf numFmtId="0" fontId="0" fillId="0" borderId="0"/>
    <xf numFmtId="0" fontId="0" fillId="0" borderId="0"/>
    <xf numFmtId="0" fontId="0" fillId="0" borderId="0"/>
    <xf numFmtId="0" fontId="47" fillId="2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72" fillId="14" borderId="19" applyNumberFormat="0" applyAlignment="0" applyProtection="0">
      <alignment vertical="center"/>
    </xf>
    <xf numFmtId="0" fontId="0" fillId="0" borderId="0"/>
    <xf numFmtId="0" fontId="50" fillId="0" borderId="0">
      <alignment vertical="center"/>
    </xf>
    <xf numFmtId="0" fontId="12" fillId="23" borderId="0" applyNumberFormat="0" applyBorder="0" applyAlignment="0" applyProtection="0">
      <alignment vertical="center"/>
    </xf>
    <xf numFmtId="0" fontId="0" fillId="0" borderId="0"/>
    <xf numFmtId="0" fontId="0" fillId="0" borderId="0"/>
    <xf numFmtId="0" fontId="0" fillId="0" borderId="0">
      <alignment vertical="center"/>
    </xf>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48" fillId="0" borderId="0" applyNumberFormat="0" applyFill="0" applyBorder="0" applyAlignment="0" applyProtection="0">
      <alignment vertical="center"/>
    </xf>
    <xf numFmtId="0" fontId="12" fillId="11"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0" fillId="0" borderId="0">
      <alignment vertical="center"/>
    </xf>
    <xf numFmtId="0" fontId="0" fillId="0" borderId="0"/>
    <xf numFmtId="0" fontId="12" fillId="17" borderId="0" applyNumberFormat="0" applyBorder="0" applyAlignment="0" applyProtection="0">
      <alignment vertical="center"/>
    </xf>
    <xf numFmtId="0" fontId="0" fillId="0" borderId="0"/>
    <xf numFmtId="0" fontId="54" fillId="17" borderId="0" applyNumberFormat="0" applyBorder="0" applyAlignment="0" applyProtection="0">
      <alignment vertical="center"/>
    </xf>
    <xf numFmtId="0" fontId="7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2" fillId="0" borderId="15" applyNumberFormat="0" applyFill="0" applyAlignment="0" applyProtection="0">
      <alignment vertical="center"/>
    </xf>
    <xf numFmtId="185"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51" fillId="16" borderId="0" applyNumberFormat="0" applyBorder="0" applyAlignment="0" applyProtection="0">
      <alignment vertical="center"/>
    </xf>
    <xf numFmtId="0" fontId="0" fillId="0" borderId="0">
      <alignment vertical="center"/>
    </xf>
    <xf numFmtId="0" fontId="12" fillId="0" borderId="0"/>
    <xf numFmtId="0" fontId="0" fillId="0" borderId="0"/>
    <xf numFmtId="0" fontId="0" fillId="0" borderId="0"/>
    <xf numFmtId="0" fontId="47"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1" fillId="14" borderId="19" applyNumberFormat="0" applyAlignment="0" applyProtection="0">
      <alignment vertical="center"/>
    </xf>
    <xf numFmtId="0" fontId="0" fillId="0" borderId="0"/>
    <xf numFmtId="0" fontId="47" fillId="24"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2" fillId="11"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71" fillId="14" borderId="19" applyNumberFormat="0" applyAlignment="0" applyProtection="0">
      <alignment vertical="center"/>
    </xf>
    <xf numFmtId="0" fontId="47" fillId="24" borderId="0" applyNumberFormat="0" applyBorder="0" applyAlignment="0" applyProtection="0">
      <alignment vertical="center"/>
    </xf>
    <xf numFmtId="0" fontId="49" fillId="0" borderId="0" applyNumberFormat="0" applyFill="0" applyBorder="0" applyAlignment="0" applyProtection="0">
      <alignment vertical="center"/>
    </xf>
    <xf numFmtId="0" fontId="12" fillId="7" borderId="0" applyNumberFormat="0" applyBorder="0" applyAlignment="0" applyProtection="0">
      <alignment vertical="center"/>
    </xf>
    <xf numFmtId="0" fontId="0" fillId="0" borderId="0"/>
    <xf numFmtId="0" fontId="0" fillId="0" borderId="0"/>
    <xf numFmtId="0" fontId="0" fillId="0" borderId="0"/>
    <xf numFmtId="0" fontId="12" fillId="12"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65" fillId="23"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51" fillId="26" borderId="0" applyNumberFormat="0" applyBorder="0" applyAlignment="0" applyProtection="0">
      <alignment vertical="center"/>
    </xf>
    <xf numFmtId="0" fontId="0" fillId="0" borderId="0"/>
    <xf numFmtId="0" fontId="0" fillId="0" borderId="0">
      <alignment vertical="center"/>
    </xf>
    <xf numFmtId="0" fontId="54" fillId="17"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0" fillId="0" borderId="0"/>
    <xf numFmtId="0" fontId="12"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7" fillId="24"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0" fillId="0" borderId="0"/>
    <xf numFmtId="0" fontId="0" fillId="0" borderId="0"/>
    <xf numFmtId="0" fontId="0" fillId="0" borderId="0">
      <alignment vertical="center"/>
    </xf>
    <xf numFmtId="0" fontId="12" fillId="11" borderId="0" applyNumberFormat="0" applyBorder="0" applyAlignment="0" applyProtection="0">
      <alignment vertical="center"/>
    </xf>
    <xf numFmtId="0" fontId="0" fillId="0" borderId="0"/>
    <xf numFmtId="0" fontId="0" fillId="0" borderId="0">
      <alignment vertical="center"/>
    </xf>
    <xf numFmtId="0" fontId="0" fillId="0" borderId="0"/>
    <xf numFmtId="185" fontId="0" fillId="0" borderId="0" applyFont="0" applyFill="0" applyBorder="0" applyAlignment="0" applyProtection="0"/>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185" fontId="0" fillId="0" borderId="0" applyFont="0" applyFill="0" applyBorder="0" applyAlignment="0" applyProtection="0"/>
    <xf numFmtId="0" fontId="0" fillId="0" borderId="0">
      <alignment vertical="center"/>
    </xf>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alignment vertical="center"/>
    </xf>
    <xf numFmtId="0" fontId="57" fillId="2" borderId="13" applyNumberFormat="0" applyAlignment="0" applyProtection="0">
      <alignment vertical="center"/>
    </xf>
    <xf numFmtId="0" fontId="0" fillId="0" borderId="0"/>
    <xf numFmtId="0" fontId="0" fillId="0" borderId="0">
      <alignment vertical="center"/>
    </xf>
    <xf numFmtId="0" fontId="47" fillId="20" borderId="0" applyNumberFormat="0" applyBorder="0" applyAlignment="0" applyProtection="0">
      <alignment vertical="center"/>
    </xf>
    <xf numFmtId="0" fontId="0" fillId="0" borderId="0"/>
    <xf numFmtId="0" fontId="51" fillId="16" borderId="0" applyNumberFormat="0" applyBorder="0" applyAlignment="0" applyProtection="0">
      <alignment vertical="center"/>
    </xf>
    <xf numFmtId="0" fontId="47" fillId="8"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47" fillId="5" borderId="0" applyNumberFormat="0" applyBorder="0" applyAlignment="0" applyProtection="0">
      <alignment vertical="center"/>
    </xf>
    <xf numFmtId="0" fontId="0" fillId="0" borderId="0">
      <alignment vertical="center"/>
    </xf>
    <xf numFmtId="185" fontId="0" fillId="0" borderId="0" applyFont="0" applyFill="0" applyBorder="0" applyAlignment="0" applyProtection="0"/>
    <xf numFmtId="0" fontId="0" fillId="0" borderId="0">
      <alignment vertical="center"/>
    </xf>
    <xf numFmtId="0" fontId="0" fillId="0" borderId="0"/>
    <xf numFmtId="0" fontId="71" fillId="14" borderId="19" applyNumberFormat="0" applyAlignment="0" applyProtection="0">
      <alignment vertical="center"/>
    </xf>
    <xf numFmtId="0" fontId="0" fillId="0" borderId="0"/>
    <xf numFmtId="0" fontId="47" fillId="5" borderId="0" applyNumberFormat="0" applyBorder="0" applyAlignment="0" applyProtection="0">
      <alignment vertical="center"/>
    </xf>
    <xf numFmtId="0" fontId="6" fillId="0" borderId="0"/>
    <xf numFmtId="0" fontId="0" fillId="0" borderId="0"/>
    <xf numFmtId="0" fontId="0" fillId="0" borderId="0">
      <alignment vertical="center"/>
    </xf>
    <xf numFmtId="0" fontId="0" fillId="0" borderId="0"/>
    <xf numFmtId="0" fontId="0" fillId="0" borderId="0"/>
    <xf numFmtId="0" fontId="12"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0" fillId="0" borderId="0">
      <alignment vertical="center"/>
    </xf>
    <xf numFmtId="0" fontId="65"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2" fillId="7"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alignment vertical="center"/>
    </xf>
    <xf numFmtId="188" fontId="0" fillId="0" borderId="0" applyFont="0" applyFill="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47" fillId="4"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28" fillId="0" borderId="0"/>
    <xf numFmtId="0" fontId="0" fillId="0" borderId="0"/>
    <xf numFmtId="0" fontId="12" fillId="0" borderId="0"/>
    <xf numFmtId="0" fontId="47" fillId="6" borderId="0" applyNumberFormat="0" applyBorder="0" applyAlignment="0" applyProtection="0">
      <alignment vertical="center"/>
    </xf>
    <xf numFmtId="0" fontId="0" fillId="0" borderId="0">
      <alignment vertical="center"/>
    </xf>
    <xf numFmtId="0" fontId="0" fillId="0" borderId="0"/>
    <xf numFmtId="0" fontId="0" fillId="0" borderId="0"/>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28" fillId="0" borderId="0">
      <alignment vertical="center"/>
    </xf>
    <xf numFmtId="0" fontId="0" fillId="0" borderId="0"/>
    <xf numFmtId="0" fontId="0" fillId="0" borderId="0"/>
    <xf numFmtId="0" fontId="47" fillId="21" borderId="0" applyNumberFormat="0" applyBorder="0" applyAlignment="0" applyProtection="0">
      <alignment vertical="center"/>
    </xf>
    <xf numFmtId="0" fontId="28" fillId="0" borderId="0"/>
    <xf numFmtId="0" fontId="0" fillId="0" borderId="0">
      <alignment vertical="center"/>
    </xf>
    <xf numFmtId="0" fontId="0" fillId="0" borderId="0">
      <alignment vertical="center"/>
    </xf>
    <xf numFmtId="0" fontId="71" fillId="14" borderId="19" applyNumberFormat="0" applyAlignment="0" applyProtection="0">
      <alignment vertical="center"/>
    </xf>
    <xf numFmtId="0" fontId="0" fillId="0" borderId="0">
      <alignment vertical="center"/>
    </xf>
    <xf numFmtId="0" fontId="0" fillId="0" borderId="0">
      <alignment vertical="center"/>
    </xf>
    <xf numFmtId="0" fontId="6" fillId="0" borderId="0"/>
    <xf numFmtId="0" fontId="0" fillId="0" borderId="0"/>
    <xf numFmtId="0" fontId="0" fillId="0" borderId="0"/>
    <xf numFmtId="0" fontId="50" fillId="0" borderId="0"/>
    <xf numFmtId="0" fontId="50" fillId="0" borderId="0"/>
    <xf numFmtId="0" fontId="71" fillId="14" borderId="19" applyNumberFormat="0" applyAlignment="0" applyProtection="0">
      <alignment vertical="center"/>
    </xf>
    <xf numFmtId="0" fontId="0" fillId="0" borderId="0"/>
    <xf numFmtId="0" fontId="0" fillId="0" borderId="0"/>
    <xf numFmtId="0" fontId="2" fillId="0" borderId="3">
      <alignment horizontal="distributed" vertical="center" wrapText="1"/>
    </xf>
    <xf numFmtId="0" fontId="28" fillId="0" borderId="0"/>
    <xf numFmtId="0" fontId="0" fillId="0" borderId="0"/>
    <xf numFmtId="0" fontId="0" fillId="0" borderId="0">
      <alignment vertical="center"/>
    </xf>
    <xf numFmtId="0" fontId="28" fillId="0" borderId="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28" fillId="0" borderId="0"/>
    <xf numFmtId="185" fontId="0" fillId="0" borderId="0" applyFont="0" applyFill="0" applyBorder="0" applyAlignment="0" applyProtection="0"/>
    <xf numFmtId="0" fontId="0" fillId="0" borderId="0">
      <alignment vertical="center"/>
    </xf>
    <xf numFmtId="0" fontId="63" fillId="0" borderId="0" applyNumberFormat="0" applyFill="0" applyBorder="0" applyAlignment="0" applyProtection="0">
      <alignment vertical="center"/>
    </xf>
    <xf numFmtId="0" fontId="62" fillId="0" borderId="15" applyNumberFormat="0" applyFill="0" applyAlignment="0" applyProtection="0">
      <alignment vertical="center"/>
    </xf>
    <xf numFmtId="0" fontId="0" fillId="0" borderId="0"/>
    <xf numFmtId="0" fontId="67" fillId="0" borderId="0">
      <alignment horizontal="centerContinuous" vertical="center"/>
    </xf>
    <xf numFmtId="0" fontId="0" fillId="0" borderId="0">
      <alignment vertical="center"/>
    </xf>
    <xf numFmtId="0" fontId="63"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 fillId="0" borderId="3">
      <alignment horizontal="distributed" vertical="center" wrapText="1"/>
    </xf>
    <xf numFmtId="0" fontId="0" fillId="0" borderId="0"/>
    <xf numFmtId="0" fontId="0" fillId="9" borderId="11" applyNumberFormat="0" applyFont="0" applyAlignment="0" applyProtection="0">
      <alignment vertical="center"/>
    </xf>
    <xf numFmtId="0" fontId="12" fillId="17" borderId="0" applyNumberFormat="0" applyBorder="0" applyAlignment="0" applyProtection="0">
      <alignment vertical="center"/>
    </xf>
    <xf numFmtId="0" fontId="0" fillId="0" borderId="0"/>
    <xf numFmtId="0" fontId="0" fillId="0" borderId="0"/>
    <xf numFmtId="0" fontId="0" fillId="0" borderId="0"/>
    <xf numFmtId="0" fontId="51" fillId="16"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0" fillId="0" borderId="0"/>
    <xf numFmtId="0" fontId="28" fillId="0" borderId="0"/>
    <xf numFmtId="185" fontId="0" fillId="0" borderId="0" applyFont="0" applyFill="0" applyBorder="0" applyAlignment="0" applyProtection="0"/>
    <xf numFmtId="0" fontId="0" fillId="0" borderId="0">
      <alignment vertical="center"/>
    </xf>
    <xf numFmtId="0" fontId="12" fillId="8" borderId="0" applyNumberFormat="0" applyBorder="0" applyAlignment="0" applyProtection="0">
      <alignment vertical="center"/>
    </xf>
    <xf numFmtId="0" fontId="0" fillId="0" borderId="0"/>
    <xf numFmtId="0" fontId="0" fillId="0" borderId="0"/>
    <xf numFmtId="0" fontId="6" fillId="0" borderId="0">
      <alignment vertical="center"/>
    </xf>
    <xf numFmtId="185" fontId="0" fillId="0" borderId="0" applyFont="0" applyFill="0" applyBorder="0" applyAlignment="0" applyProtection="0"/>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2" fillId="7" borderId="0" applyNumberFormat="0" applyBorder="0" applyAlignment="0" applyProtection="0">
      <alignment vertical="center"/>
    </xf>
    <xf numFmtId="0" fontId="0" fillId="0" borderId="0"/>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2" fillId="0" borderId="0"/>
    <xf numFmtId="0" fontId="0" fillId="0" borderId="0"/>
    <xf numFmtId="0" fontId="0" fillId="0" borderId="0"/>
    <xf numFmtId="0" fontId="0" fillId="0" borderId="0"/>
    <xf numFmtId="0" fontId="12"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0" fillId="0" borderId="14" applyNumberFormat="0" applyFill="0" applyAlignment="0" applyProtection="0">
      <alignment vertical="center"/>
    </xf>
    <xf numFmtId="0" fontId="0" fillId="0" borderId="0">
      <alignment vertical="center"/>
    </xf>
    <xf numFmtId="0" fontId="76"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12" fillId="13" borderId="0" applyNumberFormat="0" applyBorder="0" applyAlignment="0" applyProtection="0">
      <alignment vertical="center"/>
    </xf>
    <xf numFmtId="0" fontId="0" fillId="0" borderId="0"/>
    <xf numFmtId="0" fontId="0" fillId="0" borderId="0">
      <alignment vertical="center"/>
    </xf>
    <xf numFmtId="0" fontId="0" fillId="0" borderId="0"/>
    <xf numFmtId="0" fontId="47" fillId="8"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0" fillId="0" borderId="14" applyNumberFormat="0" applyFill="0" applyAlignment="0" applyProtection="0">
      <alignment vertical="center"/>
    </xf>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51" fillId="19" borderId="0" applyNumberFormat="0" applyBorder="0" applyAlignment="0" applyProtection="0">
      <alignment vertical="center"/>
    </xf>
    <xf numFmtId="0" fontId="0" fillId="0" borderId="0">
      <alignment vertical="center"/>
    </xf>
    <xf numFmtId="43" fontId="12"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2" fillId="7" borderId="0" applyNumberFormat="0" applyBorder="0" applyAlignment="0" applyProtection="0">
      <alignment vertical="center"/>
    </xf>
    <xf numFmtId="0" fontId="47"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1"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2" fillId="0" borderId="3">
      <alignment horizontal="distributed" vertical="center" wrapText="1"/>
    </xf>
    <xf numFmtId="0" fontId="0" fillId="0" borderId="0"/>
    <xf numFmtId="0" fontId="12" fillId="18" borderId="0" applyNumberFormat="0" applyBorder="0" applyAlignment="0" applyProtection="0">
      <alignment vertical="center"/>
    </xf>
    <xf numFmtId="0" fontId="0" fillId="0" borderId="0"/>
    <xf numFmtId="0" fontId="0" fillId="0" borderId="0"/>
    <xf numFmtId="0" fontId="0" fillId="0" borderId="0">
      <alignment vertical="center"/>
    </xf>
    <xf numFmtId="0" fontId="12" fillId="0" borderId="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0" fillId="0" borderId="0"/>
    <xf numFmtId="0" fontId="12" fillId="0" borderId="0">
      <alignment vertical="center"/>
    </xf>
    <xf numFmtId="185"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5"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5" fontId="0" fillId="0" borderId="0" applyFont="0" applyFill="0" applyBorder="0" applyAlignment="0" applyProtection="0"/>
    <xf numFmtId="0" fontId="0" fillId="0" borderId="0">
      <alignment vertical="center"/>
    </xf>
    <xf numFmtId="0" fontId="0" fillId="0" borderId="0"/>
    <xf numFmtId="185" fontId="0" fillId="0" borderId="0" applyFont="0" applyFill="0" applyBorder="0" applyAlignment="0" applyProtection="0">
      <alignment vertical="center"/>
    </xf>
    <xf numFmtId="0" fontId="0" fillId="0" borderId="0"/>
    <xf numFmtId="185" fontId="0" fillId="0" borderId="0" applyFont="0" applyFill="0" applyBorder="0" applyAlignment="0" applyProtection="0"/>
    <xf numFmtId="0" fontId="0" fillId="0" borderId="0">
      <alignment vertical="center"/>
    </xf>
    <xf numFmtId="0" fontId="65" fillId="23" borderId="0" applyNumberFormat="0" applyBorder="0" applyAlignment="0" applyProtection="0">
      <alignment vertical="center"/>
    </xf>
    <xf numFmtId="0" fontId="0" fillId="0" borderId="0"/>
    <xf numFmtId="0" fontId="54" fillId="17" borderId="0" applyNumberFormat="0" applyBorder="0" applyAlignment="0" applyProtection="0">
      <alignment vertical="center"/>
    </xf>
    <xf numFmtId="0" fontId="0" fillId="0" borderId="0">
      <alignment vertical="center"/>
    </xf>
    <xf numFmtId="0" fontId="0" fillId="0" borderId="0"/>
    <xf numFmtId="0" fontId="12"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0" fillId="0" borderId="0">
      <alignment vertical="center"/>
    </xf>
    <xf numFmtId="0" fontId="0" fillId="0" borderId="0"/>
    <xf numFmtId="0" fontId="0" fillId="0" borderId="0"/>
    <xf numFmtId="0" fontId="12"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2"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185" fontId="0" fillId="0" borderId="0" applyFont="0" applyFill="0" applyBorder="0" applyAlignment="0" applyProtection="0"/>
    <xf numFmtId="0" fontId="0" fillId="0" borderId="0"/>
    <xf numFmtId="0" fontId="0" fillId="0" borderId="0"/>
    <xf numFmtId="0" fontId="12" fillId="2"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65" fillId="23" borderId="0" applyNumberFormat="0" applyBorder="0" applyAlignment="0" applyProtection="0">
      <alignment vertical="center"/>
    </xf>
    <xf numFmtId="0" fontId="0" fillId="0" borderId="0">
      <alignment vertical="center"/>
    </xf>
    <xf numFmtId="0" fontId="0" fillId="0" borderId="0"/>
    <xf numFmtId="0" fontId="0" fillId="0" borderId="0"/>
    <xf numFmtId="0" fontId="12" fillId="16" borderId="0" applyNumberFormat="0" applyBorder="0" applyAlignment="0" applyProtection="0">
      <alignment vertical="center"/>
    </xf>
    <xf numFmtId="0" fontId="0" fillId="0" borderId="0"/>
    <xf numFmtId="0" fontId="12" fillId="0" borderId="0"/>
    <xf numFmtId="0" fontId="0" fillId="0" borderId="0">
      <alignment vertical="center"/>
    </xf>
    <xf numFmtId="0" fontId="0" fillId="0" borderId="0">
      <alignment vertical="center"/>
    </xf>
    <xf numFmtId="0" fontId="0" fillId="0" borderId="0"/>
    <xf numFmtId="0" fontId="0" fillId="0" borderId="0">
      <alignment vertical="center"/>
    </xf>
    <xf numFmtId="0" fontId="12" fillId="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2" fillId="16"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72" fillId="14" borderId="19"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xf numFmtId="0" fontId="12" fillId="9" borderId="0" applyNumberFormat="0" applyBorder="0" applyAlignment="0" applyProtection="0">
      <alignment vertical="center"/>
    </xf>
    <xf numFmtId="0" fontId="0" fillId="0" borderId="0"/>
    <xf numFmtId="0" fontId="10" fillId="0" borderId="20" applyNumberFormat="0" applyFill="0" applyAlignment="0" applyProtection="0">
      <alignment vertical="center"/>
    </xf>
    <xf numFmtId="0" fontId="4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1" fillId="26" borderId="0" applyNumberFormat="0" applyBorder="0" applyAlignment="0" applyProtection="0">
      <alignment vertical="center"/>
    </xf>
    <xf numFmtId="0" fontId="0" fillId="0" borderId="0">
      <alignment vertical="center"/>
    </xf>
    <xf numFmtId="0" fontId="0" fillId="0" borderId="0"/>
    <xf numFmtId="0" fontId="51" fillId="26" borderId="0" applyNumberFormat="0" applyBorder="0" applyAlignment="0" applyProtection="0">
      <alignment vertical="center"/>
    </xf>
    <xf numFmtId="0" fontId="0" fillId="0" borderId="0"/>
    <xf numFmtId="0" fontId="0" fillId="0" borderId="0"/>
    <xf numFmtId="0" fontId="0" fillId="0" borderId="0">
      <alignment vertical="center"/>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65" fillId="23" borderId="0" applyNumberFormat="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69" fillId="0" borderId="16" applyNumberFormat="0" applyFill="0" applyAlignment="0" applyProtection="0">
      <alignment vertical="center"/>
    </xf>
    <xf numFmtId="0" fontId="0" fillId="0" borderId="0">
      <alignment vertical="center"/>
    </xf>
    <xf numFmtId="0" fontId="0" fillId="0" borderId="0"/>
    <xf numFmtId="0" fontId="12" fillId="11" borderId="0" applyNumberFormat="0" applyBorder="0" applyAlignment="0" applyProtection="0">
      <alignment vertical="center"/>
    </xf>
    <xf numFmtId="0" fontId="47" fillId="4" borderId="0" applyNumberFormat="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2" fillId="18" borderId="0" applyNumberFormat="0" applyBorder="0" applyAlignment="0" applyProtection="0">
      <alignment vertical="center"/>
    </xf>
    <xf numFmtId="0" fontId="0" fillId="0" borderId="0"/>
    <xf numFmtId="0" fontId="0" fillId="0" borderId="0"/>
    <xf numFmtId="0" fontId="69" fillId="0" borderId="16" applyNumberFormat="0" applyFill="0" applyAlignment="0" applyProtection="0">
      <alignment vertical="center"/>
    </xf>
    <xf numFmtId="182" fontId="2" fillId="0" borderId="3">
      <alignment vertical="center"/>
      <protection locked="0"/>
    </xf>
    <xf numFmtId="0" fontId="0" fillId="0" borderId="0">
      <alignment vertical="center"/>
    </xf>
    <xf numFmtId="0" fontId="0" fillId="0" borderId="0"/>
    <xf numFmtId="0" fontId="72" fillId="14" borderId="19" applyNumberFormat="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5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2" fillId="0" borderId="0">
      <alignment vertical="center"/>
    </xf>
    <xf numFmtId="0" fontId="0" fillId="0" borderId="0"/>
    <xf numFmtId="0" fontId="69" fillId="0" borderId="16" applyNumberFormat="0" applyFill="0" applyAlignment="0" applyProtection="0">
      <alignment vertical="center"/>
    </xf>
    <xf numFmtId="0" fontId="0" fillId="0" borderId="0"/>
    <xf numFmtId="9" fontId="6" fillId="0" borderId="0" applyFont="0" applyFill="0" applyBorder="0" applyAlignment="0" applyProtection="0">
      <alignment vertical="center"/>
    </xf>
    <xf numFmtId="0" fontId="0" fillId="0" borderId="0"/>
    <xf numFmtId="0" fontId="0" fillId="0" borderId="0"/>
    <xf numFmtId="0" fontId="6" fillId="0" borderId="0">
      <alignment vertical="center"/>
    </xf>
    <xf numFmtId="0" fontId="0"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5" fontId="0" fillId="0" borderId="0" applyFont="0" applyFill="0" applyBorder="0" applyAlignment="0" applyProtection="0"/>
    <xf numFmtId="0" fontId="0" fillId="0" borderId="0"/>
    <xf numFmtId="0" fontId="0" fillId="0" borderId="0">
      <alignment vertical="center"/>
    </xf>
    <xf numFmtId="0" fontId="71" fillId="14" borderId="19" applyNumberFormat="0" applyAlignment="0" applyProtection="0">
      <alignment vertical="center"/>
    </xf>
    <xf numFmtId="0" fontId="0" fillId="0" borderId="0">
      <alignment vertical="center"/>
    </xf>
    <xf numFmtId="0" fontId="0" fillId="0" borderId="0"/>
    <xf numFmtId="0" fontId="0" fillId="0" borderId="0"/>
    <xf numFmtId="185" fontId="0" fillId="0" borderId="0" applyFont="0" applyFill="0" applyBorder="0" applyAlignment="0" applyProtection="0"/>
    <xf numFmtId="0" fontId="0" fillId="0" borderId="0">
      <alignment vertical="center"/>
    </xf>
    <xf numFmtId="0" fontId="0" fillId="0" borderId="0"/>
    <xf numFmtId="0" fontId="12" fillId="16" borderId="0" applyNumberFormat="0" applyBorder="0" applyAlignment="0" applyProtection="0">
      <alignment vertical="center"/>
    </xf>
    <xf numFmtId="185" fontId="0" fillId="0" borderId="0" applyFont="0" applyFill="0" applyBorder="0" applyAlignment="0" applyProtection="0">
      <alignment vertical="center"/>
    </xf>
    <xf numFmtId="0" fontId="0" fillId="0" borderId="0"/>
    <xf numFmtId="0" fontId="0" fillId="0" borderId="0"/>
    <xf numFmtId="0" fontId="12" fillId="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50" fillId="0" borderId="0"/>
    <xf numFmtId="0" fontId="12" fillId="12" borderId="0" applyNumberFormat="0" applyBorder="0" applyAlignment="0" applyProtection="0">
      <alignment vertical="center"/>
    </xf>
    <xf numFmtId="0" fontId="0" fillId="0" borderId="0">
      <alignment vertical="center"/>
    </xf>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12" fillId="10" borderId="0" applyNumberFormat="0" applyBorder="0" applyAlignment="0" applyProtection="0">
      <alignment vertical="center"/>
    </xf>
    <xf numFmtId="0" fontId="0" fillId="0" borderId="0">
      <alignment vertical="center"/>
    </xf>
    <xf numFmtId="0" fontId="0" fillId="0" borderId="0"/>
    <xf numFmtId="0" fontId="12" fillId="11" borderId="0" applyNumberFormat="0" applyBorder="0" applyAlignment="0" applyProtection="0">
      <alignment vertical="center"/>
    </xf>
    <xf numFmtId="0" fontId="0" fillId="0" borderId="0"/>
    <xf numFmtId="0" fontId="57" fillId="12" borderId="13" applyNumberFormat="0" applyAlignment="0" applyProtection="0">
      <alignment vertical="center"/>
    </xf>
    <xf numFmtId="0" fontId="0" fillId="0" borderId="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65" fillId="23" borderId="0" applyNumberFormat="0" applyBorder="0" applyAlignment="0" applyProtection="0">
      <alignment vertical="center"/>
    </xf>
    <xf numFmtId="0" fontId="54"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7"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6" fillId="0" borderId="0" applyNumberFormat="0" applyFill="0" applyBorder="0" applyAlignment="0" applyProtection="0">
      <alignment vertical="top"/>
      <protection locked="0"/>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6" fillId="0" borderId="0" applyNumberFormat="0" applyFill="0" applyBorder="0" applyAlignment="0" applyProtection="0">
      <alignment vertical="top"/>
      <protection locked="0"/>
    </xf>
    <xf numFmtId="0" fontId="0" fillId="0" borderId="0">
      <alignment vertical="center"/>
    </xf>
    <xf numFmtId="0" fontId="0" fillId="0" borderId="0"/>
    <xf numFmtId="0" fontId="78" fillId="0" borderId="21" applyNumberFormat="0" applyFill="0" applyAlignment="0" applyProtection="0">
      <alignment vertical="center"/>
    </xf>
    <xf numFmtId="0" fontId="0" fillId="0" borderId="0"/>
    <xf numFmtId="0" fontId="0" fillId="0" borderId="0">
      <alignment vertical="center"/>
    </xf>
    <xf numFmtId="0" fontId="0" fillId="0" borderId="0"/>
    <xf numFmtId="0" fontId="12" fillId="16" borderId="0" applyNumberFormat="0" applyBorder="0" applyAlignment="0" applyProtection="0">
      <alignment vertical="center"/>
    </xf>
    <xf numFmtId="0" fontId="72" fillId="14" borderId="19" applyNumberFormat="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xf numFmtId="0" fontId="0" fillId="0" borderId="0"/>
    <xf numFmtId="0" fontId="12" fillId="9" borderId="0" applyNumberFormat="0" applyBorder="0" applyAlignment="0" applyProtection="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47" fillId="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47" fillId="5" borderId="0" applyNumberFormat="0" applyBorder="0" applyAlignment="0" applyProtection="0">
      <alignment vertical="center"/>
    </xf>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51" fillId="24" borderId="0" applyNumberFormat="0" applyBorder="0" applyAlignment="0" applyProtection="0">
      <alignment vertical="center"/>
    </xf>
    <xf numFmtId="0" fontId="0" fillId="0" borderId="0"/>
    <xf numFmtId="0" fontId="0" fillId="0" borderId="0"/>
    <xf numFmtId="0" fontId="0" fillId="0" borderId="0"/>
    <xf numFmtId="0" fontId="51" fillId="8"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0" fillId="0" borderId="0"/>
    <xf numFmtId="0" fontId="0" fillId="0" borderId="0"/>
    <xf numFmtId="0" fontId="47" fillId="8" borderId="0" applyNumberFormat="0" applyBorder="0" applyAlignment="0" applyProtection="0">
      <alignment vertical="center"/>
    </xf>
    <xf numFmtId="0" fontId="0" fillId="0" borderId="0"/>
    <xf numFmtId="9" fontId="12" fillId="0" borderId="0" applyFont="0" applyFill="0" applyBorder="0" applyAlignment="0" applyProtection="0">
      <alignment vertical="center"/>
    </xf>
    <xf numFmtId="0" fontId="0" fillId="0" borderId="0">
      <alignment vertical="center"/>
    </xf>
    <xf numFmtId="0" fontId="0" fillId="0" borderId="0"/>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54"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5" fontId="0" fillId="0" borderId="0" applyFont="0" applyFill="0" applyBorder="0" applyAlignment="0" applyProtection="0"/>
    <xf numFmtId="0" fontId="62" fillId="0" borderId="1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2" fillId="16" borderId="0" applyNumberFormat="0" applyBorder="0" applyAlignment="0" applyProtection="0">
      <alignment vertical="center"/>
    </xf>
    <xf numFmtId="185" fontId="0" fillId="0" borderId="0" applyFont="0" applyFill="0" applyBorder="0" applyAlignment="0" applyProtection="0"/>
    <xf numFmtId="0" fontId="0" fillId="0" borderId="0"/>
    <xf numFmtId="0" fontId="0" fillId="0" borderId="0">
      <alignment vertical="center"/>
    </xf>
    <xf numFmtId="0" fontId="0" fillId="0" borderId="0"/>
    <xf numFmtId="0" fontId="12"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2" fillId="14" borderId="19"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47" fillId="4" borderId="0" applyNumberFormat="0" applyBorder="0" applyAlignment="0" applyProtection="0">
      <alignment vertical="center"/>
    </xf>
    <xf numFmtId="0" fontId="0" fillId="0" borderId="0">
      <alignment vertical="center"/>
    </xf>
    <xf numFmtId="0" fontId="0" fillId="0" borderId="0"/>
    <xf numFmtId="0" fontId="0" fillId="0" borderId="0"/>
    <xf numFmtId="0" fontId="47" fillId="21" borderId="0" applyNumberFormat="0" applyBorder="0" applyAlignment="0" applyProtection="0">
      <alignment vertical="center"/>
    </xf>
    <xf numFmtId="0" fontId="75" fillId="0" borderId="21" applyNumberFormat="0" applyFill="0" applyAlignment="0" applyProtection="0">
      <alignment vertical="center"/>
    </xf>
    <xf numFmtId="0" fontId="0" fillId="0" borderId="0">
      <alignment vertical="center"/>
    </xf>
    <xf numFmtId="0" fontId="0" fillId="0" borderId="0"/>
    <xf numFmtId="0" fontId="60"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7"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1" fillId="26" borderId="0" applyNumberFormat="0" applyBorder="0" applyAlignment="0" applyProtection="0">
      <alignment vertical="center"/>
    </xf>
    <xf numFmtId="0" fontId="0" fillId="0" borderId="0">
      <alignment vertical="center"/>
    </xf>
    <xf numFmtId="0" fontId="0" fillId="0" borderId="0"/>
    <xf numFmtId="0" fontId="51"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1" fillId="24" borderId="0" applyNumberFormat="0" applyBorder="0" applyAlignment="0" applyProtection="0">
      <alignment vertical="center"/>
    </xf>
    <xf numFmtId="0" fontId="0" fillId="0" borderId="0">
      <alignment vertical="center"/>
    </xf>
    <xf numFmtId="0" fontId="64" fillId="0" borderId="17" applyNumberFormat="0" applyFill="0" applyAlignment="0" applyProtection="0">
      <alignment vertical="center"/>
    </xf>
    <xf numFmtId="0" fontId="54" fillId="17" borderId="0" applyNumberFormat="0" applyBorder="0" applyAlignment="0" applyProtection="0">
      <alignment vertical="center"/>
    </xf>
    <xf numFmtId="0" fontId="0" fillId="0" borderId="0"/>
    <xf numFmtId="0" fontId="76" fillId="0" borderId="0" applyNumberFormat="0" applyFill="0" applyBorder="0" applyAlignment="0" applyProtection="0">
      <alignment vertical="top"/>
      <protection locked="0"/>
    </xf>
    <xf numFmtId="0" fontId="0" fillId="0" borderId="0">
      <alignment vertical="center"/>
    </xf>
    <xf numFmtId="0" fontId="54" fillId="17"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51" fillId="19" borderId="0" applyNumberFormat="0" applyBorder="0" applyAlignment="0" applyProtection="0">
      <alignment vertical="center"/>
    </xf>
    <xf numFmtId="0" fontId="57" fillId="2" borderId="13"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4" fillId="17" borderId="0" applyNumberFormat="0" applyBorder="0" applyAlignment="0" applyProtection="0">
      <alignment vertical="center"/>
    </xf>
    <xf numFmtId="0" fontId="0" fillId="0" borderId="0">
      <alignment vertical="center"/>
    </xf>
    <xf numFmtId="0" fontId="0" fillId="0" borderId="0"/>
    <xf numFmtId="0" fontId="51" fillId="24" borderId="0" applyNumberFormat="0" applyBorder="0" applyAlignment="0" applyProtection="0">
      <alignment vertical="center"/>
    </xf>
    <xf numFmtId="0" fontId="0" fillId="0" borderId="0"/>
    <xf numFmtId="0" fontId="51"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2" fillId="10" borderId="0" applyNumberFormat="0" applyBorder="0" applyAlignment="0" applyProtection="0">
      <alignment vertical="center"/>
    </xf>
    <xf numFmtId="0" fontId="0" fillId="0" borderId="0"/>
    <xf numFmtId="0" fontId="0" fillId="0" borderId="0"/>
    <xf numFmtId="0" fontId="0" fillId="0" borderId="0">
      <alignment vertical="center"/>
    </xf>
    <xf numFmtId="185"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0" fillId="2" borderId="18" applyNumberFormat="0" applyAlignment="0" applyProtection="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9" fillId="0" borderId="0">
      <alignment vertical="center"/>
    </xf>
    <xf numFmtId="0" fontId="0" fillId="0" borderId="0"/>
    <xf numFmtId="0" fontId="47" fillId="5" borderId="0" applyNumberFormat="0" applyBorder="0" applyAlignment="0" applyProtection="0">
      <alignment vertical="center"/>
    </xf>
    <xf numFmtId="0" fontId="0" fillId="0" borderId="0">
      <alignment vertical="center"/>
    </xf>
    <xf numFmtId="0" fontId="47" fillId="5"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xf numFmtId="0" fontId="47" fillId="5" borderId="0" applyNumberFormat="0" applyBorder="0" applyAlignment="0" applyProtection="0">
      <alignment vertical="center"/>
    </xf>
    <xf numFmtId="0" fontId="0" fillId="0" borderId="0"/>
    <xf numFmtId="0" fontId="0" fillId="0" borderId="0"/>
    <xf numFmtId="185" fontId="0" fillId="0" borderId="0" applyFont="0" applyFill="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xf numFmtId="0" fontId="65" fillId="23" borderId="0" applyNumberFormat="0" applyBorder="0" applyAlignment="0" applyProtection="0">
      <alignment vertical="center"/>
    </xf>
    <xf numFmtId="0" fontId="0" fillId="0" borderId="0">
      <alignment vertical="center"/>
    </xf>
    <xf numFmtId="0" fontId="65" fillId="23" borderId="0" applyNumberFormat="0" applyBorder="0" applyAlignment="0" applyProtection="0">
      <alignment vertical="center"/>
    </xf>
    <xf numFmtId="0" fontId="0" fillId="0" borderId="0"/>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5" fontId="0" fillId="0" borderId="0" applyFont="0" applyFill="0" applyBorder="0" applyAlignment="0" applyProtection="0">
      <alignment vertical="center"/>
    </xf>
    <xf numFmtId="0" fontId="0" fillId="0" borderId="0"/>
    <xf numFmtId="0" fontId="65" fillId="23" borderId="0" applyNumberFormat="0" applyBorder="0" applyAlignment="0" applyProtection="0">
      <alignment vertical="center"/>
    </xf>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65" fillId="23" borderId="0" applyNumberFormat="0" applyBorder="0" applyAlignment="0" applyProtection="0">
      <alignment vertical="center"/>
    </xf>
    <xf numFmtId="0" fontId="0" fillId="0" borderId="0"/>
    <xf numFmtId="0" fontId="12" fillId="11" borderId="0" applyNumberFormat="0" applyBorder="0" applyAlignment="0" applyProtection="0">
      <alignment vertical="center"/>
    </xf>
    <xf numFmtId="0" fontId="0" fillId="0" borderId="0">
      <alignment vertical="center"/>
    </xf>
    <xf numFmtId="0" fontId="0" fillId="0" borderId="0"/>
    <xf numFmtId="0" fontId="51"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0" fillId="0" borderId="0"/>
    <xf numFmtId="0" fontId="51" fillId="22"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2" fillId="10" borderId="0" applyNumberFormat="0" applyBorder="0" applyAlignment="0" applyProtection="0">
      <alignment vertical="center"/>
    </xf>
    <xf numFmtId="0" fontId="0" fillId="0" borderId="0"/>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2" fillId="16" borderId="0" applyNumberFormat="0" applyBorder="0" applyAlignment="0" applyProtection="0">
      <alignment vertical="center"/>
    </xf>
    <xf numFmtId="0" fontId="0" fillId="0" borderId="0"/>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alignment vertical="center"/>
    </xf>
    <xf numFmtId="0" fontId="52" fillId="0" borderId="0" applyNumberFormat="0" applyFill="0" applyBorder="0" applyAlignment="0" applyProtection="0">
      <alignment vertical="center"/>
    </xf>
    <xf numFmtId="0" fontId="80" fillId="0" borderId="0"/>
    <xf numFmtId="0" fontId="0" fillId="0" borderId="0">
      <alignment vertical="center"/>
    </xf>
    <xf numFmtId="0" fontId="52" fillId="0" borderId="0" applyNumberFormat="0" applyFill="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0" fillId="0" borderId="0"/>
    <xf numFmtId="185"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5" fontId="0" fillId="0" borderId="0" applyFon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0" fillId="0" borderId="0">
      <alignment vertical="center"/>
    </xf>
    <xf numFmtId="0" fontId="58" fillId="0" borderId="0" applyNumberFormat="0" applyFill="0" applyBorder="0" applyAlignment="0" applyProtection="0">
      <alignment vertical="center"/>
    </xf>
    <xf numFmtId="0" fontId="0" fillId="0" borderId="0"/>
    <xf numFmtId="0" fontId="0" fillId="0" borderId="0">
      <alignment vertical="center"/>
    </xf>
    <xf numFmtId="185" fontId="0" fillId="0" borderId="0" applyFont="0" applyFill="0" applyBorder="0" applyAlignment="0" applyProtection="0"/>
    <xf numFmtId="0" fontId="62" fillId="0" borderId="15"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xf numFmtId="0" fontId="0" fillId="0" borderId="0">
      <alignment vertical="center"/>
    </xf>
    <xf numFmtId="0" fontId="52" fillId="0" borderId="22" applyNumberFormat="0" applyFill="0" applyAlignment="0" applyProtection="0">
      <alignment vertical="center"/>
    </xf>
    <xf numFmtId="0" fontId="59" fillId="0" borderId="0" applyNumberFormat="0" applyFill="0" applyBorder="0" applyAlignment="0" applyProtection="0">
      <alignment vertical="center"/>
    </xf>
    <xf numFmtId="0" fontId="54"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5" fillId="23" borderId="0" applyNumberFormat="0" applyBorder="0" applyAlignment="0" applyProtection="0">
      <alignment vertical="center"/>
    </xf>
    <xf numFmtId="0" fontId="0" fillId="0" borderId="0"/>
    <xf numFmtId="0" fontId="65" fillId="23" borderId="0" applyNumberFormat="0" applyBorder="0" applyAlignment="0" applyProtection="0">
      <alignment vertical="center"/>
    </xf>
    <xf numFmtId="0" fontId="0" fillId="0" borderId="0"/>
    <xf numFmtId="0" fontId="5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5"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6" fillId="16" borderId="1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5" fontId="0" fillId="0" borderId="0" applyFont="0" applyFill="0" applyBorder="0" applyAlignment="0" applyProtection="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2" fillId="0" borderId="0">
      <alignment vertical="center"/>
    </xf>
    <xf numFmtId="0" fontId="0" fillId="0" borderId="0"/>
    <xf numFmtId="0" fontId="0" fillId="0" borderId="0"/>
    <xf numFmtId="0" fontId="47" fillId="24"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47" fillId="24" borderId="0" applyNumberFormat="0" applyBorder="0" applyAlignment="0" applyProtection="0">
      <alignment vertical="center"/>
    </xf>
    <xf numFmtId="0" fontId="51" fillId="26" borderId="0" applyNumberFormat="0" applyBorder="0" applyAlignment="0" applyProtection="0">
      <alignment vertical="center"/>
    </xf>
    <xf numFmtId="0" fontId="0" fillId="0" borderId="0">
      <alignment vertical="center"/>
    </xf>
    <xf numFmtId="0" fontId="77" fillId="0" borderId="16" applyNumberFormat="0" applyFill="0" applyAlignment="0" applyProtection="0">
      <alignment vertical="center"/>
    </xf>
    <xf numFmtId="0" fontId="0" fillId="0" borderId="0"/>
    <xf numFmtId="0" fontId="77" fillId="0" borderId="16" applyNumberFormat="0" applyFill="0" applyAlignment="0" applyProtection="0">
      <alignment vertical="center"/>
    </xf>
    <xf numFmtId="185" fontId="0" fillId="0" borderId="0" applyFont="0" applyFill="0" applyBorder="0" applyAlignment="0" applyProtection="0">
      <alignment vertical="center"/>
    </xf>
    <xf numFmtId="0" fontId="47" fillId="24" borderId="0" applyNumberFormat="0" applyBorder="0" applyAlignment="0" applyProtection="0">
      <alignment vertical="center"/>
    </xf>
    <xf numFmtId="0" fontId="0" fillId="0" borderId="0">
      <alignment vertical="center"/>
    </xf>
    <xf numFmtId="0" fontId="77" fillId="0" borderId="16" applyNumberFormat="0" applyFill="0" applyAlignment="0" applyProtection="0">
      <alignment vertical="center"/>
    </xf>
    <xf numFmtId="0" fontId="0" fillId="0" borderId="0"/>
    <xf numFmtId="185" fontId="0" fillId="0" borderId="0" applyFont="0" applyFill="0" applyBorder="0" applyAlignment="0" applyProtection="0">
      <alignment vertical="center"/>
    </xf>
    <xf numFmtId="0" fontId="0" fillId="0" borderId="0"/>
    <xf numFmtId="0" fontId="12" fillId="7" borderId="0" applyNumberFormat="0" applyBorder="0" applyAlignment="0" applyProtection="0">
      <alignment vertical="center"/>
    </xf>
    <xf numFmtId="0" fontId="0" fillId="0" borderId="0"/>
    <xf numFmtId="0" fontId="57" fillId="2" borderId="13" applyNumberFormat="0" applyAlignment="0" applyProtection="0">
      <alignment vertical="center"/>
    </xf>
    <xf numFmtId="0" fontId="47" fillId="21" borderId="0" applyNumberFormat="0" applyBorder="0" applyAlignment="0" applyProtection="0">
      <alignment vertical="center"/>
    </xf>
    <xf numFmtId="0" fontId="50"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7" fillId="12" borderId="13"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7" fillId="20" borderId="0" applyNumberFormat="0" applyBorder="0" applyAlignment="0" applyProtection="0">
      <alignment vertical="center"/>
    </xf>
    <xf numFmtId="0" fontId="47" fillId="2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9" fontId="0" fillId="0" borderId="0" applyFont="0" applyFill="0" applyBorder="0" applyAlignment="0" applyProtection="0">
      <alignment vertical="center"/>
    </xf>
    <xf numFmtId="0" fontId="12" fillId="11" borderId="0" applyNumberFormat="0" applyBorder="0" applyAlignment="0" applyProtection="0">
      <alignment vertical="center"/>
    </xf>
    <xf numFmtId="0" fontId="47" fillId="4" borderId="0" applyNumberFormat="0" applyBorder="0" applyAlignment="0" applyProtection="0">
      <alignment vertical="center"/>
    </xf>
    <xf numFmtId="0" fontId="12" fillId="11" borderId="0" applyNumberFormat="0" applyBorder="0" applyAlignment="0" applyProtection="0">
      <alignment vertical="center"/>
    </xf>
    <xf numFmtId="0" fontId="47" fillId="4" borderId="0" applyNumberFormat="0" applyBorder="0" applyAlignment="0" applyProtection="0">
      <alignment vertical="center"/>
    </xf>
    <xf numFmtId="0" fontId="12" fillId="11"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12" fillId="11" borderId="0" applyNumberFormat="0" applyBorder="0" applyAlignment="0" applyProtection="0">
      <alignment vertical="center"/>
    </xf>
    <xf numFmtId="0" fontId="0" fillId="0" borderId="0"/>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47" fillId="21" borderId="0" applyNumberFormat="0" applyBorder="0" applyAlignment="0" applyProtection="0">
      <alignment vertical="center"/>
    </xf>
    <xf numFmtId="0" fontId="12" fillId="11" borderId="0" applyNumberFormat="0" applyBorder="0" applyAlignment="0" applyProtection="0">
      <alignment vertical="center"/>
    </xf>
    <xf numFmtId="0" fontId="47" fillId="15"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185" fontId="0" fillId="0" borderId="0" applyFont="0" applyFill="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82" fillId="0" borderId="23" applyNumberFormat="0" applyFill="0" applyAlignment="0" applyProtection="0">
      <alignment vertical="center"/>
    </xf>
    <xf numFmtId="0" fontId="12" fillId="23" borderId="0" applyNumberFormat="0" applyBorder="0" applyAlignment="0" applyProtection="0">
      <alignment vertical="center"/>
    </xf>
    <xf numFmtId="0" fontId="51" fillId="2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182" fontId="2" fillId="0" borderId="3">
      <alignment vertical="center"/>
      <protection locked="0"/>
    </xf>
    <xf numFmtId="0" fontId="12" fillId="23" borderId="0" applyNumberFormat="0" applyBorder="0" applyAlignment="0" applyProtection="0">
      <alignment vertical="center"/>
    </xf>
    <xf numFmtId="0" fontId="6" fillId="0" borderId="0"/>
    <xf numFmtId="0" fontId="72" fillId="14" borderId="19"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7" fillId="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51" fillId="2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47" fillId="20" borderId="0" applyNumberFormat="0" applyBorder="0" applyAlignment="0" applyProtection="0">
      <alignment vertical="center"/>
    </xf>
    <xf numFmtId="0" fontId="51" fillId="22" borderId="0" applyNumberFormat="0" applyBorder="0" applyAlignment="0" applyProtection="0">
      <alignment vertical="center"/>
    </xf>
    <xf numFmtId="0" fontId="12" fillId="23" borderId="0" applyNumberFormat="0" applyBorder="0" applyAlignment="0" applyProtection="0">
      <alignment vertical="center"/>
    </xf>
    <xf numFmtId="0" fontId="51" fillId="22" borderId="0" applyNumberFormat="0" applyBorder="0" applyAlignment="0" applyProtection="0">
      <alignment vertical="center"/>
    </xf>
    <xf numFmtId="0" fontId="12" fillId="23" borderId="0" applyNumberFormat="0" applyBorder="0" applyAlignment="0" applyProtection="0">
      <alignment vertical="center"/>
    </xf>
    <xf numFmtId="0" fontId="6" fillId="0" borderId="0">
      <alignment vertical="center"/>
    </xf>
    <xf numFmtId="0" fontId="0" fillId="0" borderId="0"/>
    <xf numFmtId="0" fontId="51"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51" fillId="22" borderId="0" applyNumberFormat="0" applyBorder="0" applyAlignment="0" applyProtection="0">
      <alignment vertical="center"/>
    </xf>
    <xf numFmtId="0" fontId="12" fillId="23" borderId="0" applyNumberFormat="0" applyBorder="0" applyAlignment="0" applyProtection="0">
      <alignment vertical="center"/>
    </xf>
    <xf numFmtId="0" fontId="6" fillId="0" borderId="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6" fillId="0" borderId="0">
      <alignment vertical="center"/>
    </xf>
    <xf numFmtId="0" fontId="0" fillId="0" borderId="0"/>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6" fillId="0" borderId="0">
      <alignment vertical="center"/>
    </xf>
    <xf numFmtId="0" fontId="6" fillId="0" borderId="0"/>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7"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51" fillId="2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7" fillId="20"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9" fontId="0" fillId="0" borderId="0" applyFont="0" applyFill="0" applyBorder="0" applyAlignment="0" applyProtection="0"/>
    <xf numFmtId="0" fontId="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51" fillId="16"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0" fillId="0" borderId="20" applyNumberFormat="0" applyFill="0" applyAlignment="0" applyProtection="0">
      <alignment vertical="center"/>
    </xf>
    <xf numFmtId="0" fontId="12" fillId="9" borderId="0" applyNumberFormat="0" applyBorder="0" applyAlignment="0" applyProtection="0">
      <alignment vertical="center"/>
    </xf>
    <xf numFmtId="0" fontId="0" fillId="0" borderId="0"/>
    <xf numFmtId="0" fontId="10" fillId="0" borderId="20" applyNumberFormat="0" applyFill="0" applyAlignment="0" applyProtection="0">
      <alignment vertical="center"/>
    </xf>
    <xf numFmtId="0" fontId="12" fillId="9" borderId="0" applyNumberFormat="0" applyBorder="0" applyAlignment="0" applyProtection="0">
      <alignment vertical="center"/>
    </xf>
    <xf numFmtId="0" fontId="10" fillId="0" borderId="20" applyNumberFormat="0" applyFill="0" applyAlignment="0" applyProtection="0">
      <alignment vertical="center"/>
    </xf>
    <xf numFmtId="0" fontId="12" fillId="9" borderId="0" applyNumberFormat="0" applyBorder="0" applyAlignment="0" applyProtection="0">
      <alignment vertical="center"/>
    </xf>
    <xf numFmtId="0" fontId="10" fillId="0" borderId="20" applyNumberFormat="0" applyFill="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0" fillId="0" borderId="0">
      <alignment vertical="center"/>
    </xf>
    <xf numFmtId="0" fontId="12" fillId="9" borderId="0" applyNumberFormat="0" applyBorder="0" applyAlignment="0" applyProtection="0">
      <alignment vertical="center"/>
    </xf>
    <xf numFmtId="0" fontId="0" fillId="0" borderId="0"/>
    <xf numFmtId="0" fontId="10" fillId="0" borderId="12" applyNumberFormat="0" applyFill="0" applyAlignment="0" applyProtection="0">
      <alignment vertical="center"/>
    </xf>
    <xf numFmtId="0" fontId="12" fillId="9" borderId="0" applyNumberFormat="0" applyBorder="0" applyAlignment="0" applyProtection="0">
      <alignment vertical="center"/>
    </xf>
    <xf numFmtId="0" fontId="12" fillId="0" borderId="0">
      <alignment vertical="center"/>
    </xf>
    <xf numFmtId="0" fontId="10" fillId="0" borderId="12" applyNumberFormat="0" applyFill="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0" fillId="0" borderId="12" applyNumberFormat="0" applyFill="0" applyAlignment="0" applyProtection="0">
      <alignment vertical="center"/>
    </xf>
    <xf numFmtId="0" fontId="12" fillId="9" borderId="0" applyNumberFormat="0" applyBorder="0" applyAlignment="0" applyProtection="0">
      <alignment vertical="center"/>
    </xf>
    <xf numFmtId="0" fontId="10" fillId="0" borderId="20" applyNumberFormat="0" applyFill="0" applyAlignment="0" applyProtection="0">
      <alignment vertical="center"/>
    </xf>
    <xf numFmtId="0" fontId="12" fillId="9" borderId="0" applyNumberFormat="0" applyBorder="0" applyAlignment="0" applyProtection="0">
      <alignment vertical="center"/>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185" fontId="0" fillId="0" borderId="0" applyFont="0" applyFill="0" applyBorder="0" applyAlignment="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1" fillId="22"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51" fillId="22"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65" fillId="23"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0" fillId="0" borderId="0"/>
    <xf numFmtId="0" fontId="0" fillId="0" borderId="0">
      <alignment vertical="center"/>
    </xf>
    <xf numFmtId="0" fontId="12" fillId="17" borderId="0" applyNumberFormat="0" applyBorder="0" applyAlignment="0" applyProtection="0">
      <alignment vertical="center"/>
    </xf>
    <xf numFmtId="0" fontId="80" fillId="0" borderId="0"/>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6" fillId="0" borderId="0"/>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9" fontId="12" fillId="0" borderId="0" applyFont="0" applyFill="0" applyBorder="0" applyAlignment="0" applyProtection="0">
      <alignment vertical="center"/>
    </xf>
    <xf numFmtId="0" fontId="12" fillId="17" borderId="0" applyNumberFormat="0" applyBorder="0" applyAlignment="0" applyProtection="0">
      <alignment vertical="center"/>
    </xf>
    <xf numFmtId="0" fontId="48"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47" fillId="2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49" fillId="0" borderId="0" applyNumberFormat="0" applyFill="0" applyBorder="0" applyAlignment="0" applyProtection="0">
      <alignment vertical="center"/>
    </xf>
    <xf numFmtId="0" fontId="6" fillId="0" borderId="0"/>
    <xf numFmtId="0" fontId="54" fillId="17" borderId="0" applyNumberFormat="0" applyBorder="0" applyAlignment="0" applyProtection="0">
      <alignment vertical="center"/>
    </xf>
    <xf numFmtId="0" fontId="12" fillId="10" borderId="0" applyNumberFormat="0" applyBorder="0" applyAlignment="0" applyProtection="0">
      <alignment vertical="center"/>
    </xf>
    <xf numFmtId="0" fontId="74"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6"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0" fillId="0" borderId="20"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7" fillId="2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0" borderId="0">
      <alignment vertical="center"/>
    </xf>
    <xf numFmtId="0" fontId="12" fillId="2" borderId="0" applyNumberFormat="0" applyBorder="0" applyAlignment="0" applyProtection="0">
      <alignment vertical="center"/>
    </xf>
    <xf numFmtId="0" fontId="6" fillId="0" borderId="0"/>
    <xf numFmtId="0" fontId="12" fillId="10" borderId="0" applyNumberFormat="0" applyBorder="0" applyAlignment="0" applyProtection="0">
      <alignment vertical="center"/>
    </xf>
    <xf numFmtId="0" fontId="71" fillId="14" borderId="19" applyNumberFormat="0" applyAlignment="0" applyProtection="0">
      <alignment vertical="center"/>
    </xf>
    <xf numFmtId="0" fontId="51" fillId="22" borderId="0" applyNumberFormat="0" applyBorder="0" applyAlignment="0" applyProtection="0">
      <alignment vertical="center"/>
    </xf>
    <xf numFmtId="0" fontId="12" fillId="10" borderId="0" applyNumberFormat="0" applyBorder="0" applyAlignment="0" applyProtection="0">
      <alignment vertical="center"/>
    </xf>
    <xf numFmtId="0" fontId="74"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0" borderId="0" applyNumberFormat="0" applyBorder="0" applyAlignment="0" applyProtection="0">
      <alignment vertical="center"/>
    </xf>
    <xf numFmtId="0" fontId="0" fillId="0" borderId="0"/>
    <xf numFmtId="185" fontId="0" fillId="0" borderId="0" applyFon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185" fontId="0" fillId="0" borderId="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7" fillId="2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74" fillId="0" borderId="0" applyNumberFormat="0" applyFill="0" applyBorder="0" applyAlignment="0" applyProtection="0">
      <alignment vertical="center"/>
    </xf>
    <xf numFmtId="0" fontId="6" fillId="0" borderId="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185" fontId="0" fillId="0" borderId="0" applyFont="0" applyFill="0" applyBorder="0" applyAlignment="0" applyProtection="0"/>
    <xf numFmtId="0" fontId="12" fillId="7" borderId="0" applyNumberFormat="0" applyBorder="0" applyAlignment="0" applyProtection="0">
      <alignment vertical="center"/>
    </xf>
    <xf numFmtId="0" fontId="60" fillId="0" borderId="14"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85" fontId="0" fillId="0" borderId="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185" fontId="0" fillId="0" borderId="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51" fillId="2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1" fontId="50" fillId="0" borderId="0">
      <alignment vertical="center"/>
    </xf>
    <xf numFmtId="0" fontId="12"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47" fillId="5" borderId="0" applyNumberFormat="0" applyBorder="0" applyAlignment="0" applyProtection="0">
      <alignment vertical="center"/>
    </xf>
    <xf numFmtId="0" fontId="12" fillId="7" borderId="0" applyNumberFormat="0" applyBorder="0" applyAlignment="0" applyProtection="0">
      <alignment vertical="center"/>
    </xf>
    <xf numFmtId="0" fontId="2" fillId="0" borderId="3">
      <alignment horizontal="distributed" vertical="center" wrapText="1"/>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7" fillId="5"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6"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37" fontId="53" fillId="0" borderId="0">
      <alignment vertical="center"/>
    </xf>
    <xf numFmtId="0" fontId="12" fillId="16" borderId="0" applyNumberFormat="0" applyBorder="0" applyAlignment="0" applyProtection="0">
      <alignment vertical="center"/>
    </xf>
    <xf numFmtId="37" fontId="53"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12" applyNumberFormat="0" applyFill="0" applyAlignment="0" applyProtection="0">
      <alignment vertical="center"/>
    </xf>
    <xf numFmtId="185" fontId="0" fillId="0" borderId="0" applyFon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7"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57" fillId="12" borderId="13" applyNumberFormat="0" applyAlignment="0" applyProtection="0">
      <alignment vertical="center"/>
    </xf>
    <xf numFmtId="0" fontId="12" fillId="7" borderId="0" applyNumberFormat="0" applyBorder="0" applyAlignment="0" applyProtection="0">
      <alignment vertical="center"/>
    </xf>
    <xf numFmtId="0" fontId="77" fillId="0" borderId="16" applyNumberFormat="0" applyFill="0" applyAlignment="0" applyProtection="0">
      <alignment vertical="center"/>
    </xf>
    <xf numFmtId="0" fontId="57" fillId="12" borderId="13" applyNumberFormat="0" applyAlignment="0" applyProtection="0">
      <alignment vertical="center"/>
    </xf>
    <xf numFmtId="0" fontId="12" fillId="23" borderId="0" applyNumberFormat="0" applyBorder="0" applyAlignment="0" applyProtection="0">
      <alignment vertical="center"/>
    </xf>
    <xf numFmtId="0" fontId="57" fillId="12" borderId="13" applyNumberFormat="0" applyAlignment="0" applyProtection="0">
      <alignment vertical="center"/>
    </xf>
    <xf numFmtId="0" fontId="12" fillId="16" borderId="0" applyNumberFormat="0" applyBorder="0" applyAlignment="0" applyProtection="0">
      <alignment vertical="center"/>
    </xf>
    <xf numFmtId="0" fontId="57" fillId="12" borderId="13" applyNumberFormat="0" applyAlignment="0" applyProtection="0">
      <alignment vertical="center"/>
    </xf>
    <xf numFmtId="0" fontId="12" fillId="17" borderId="0" applyNumberFormat="0" applyBorder="0" applyAlignment="0" applyProtection="0">
      <alignment vertical="center"/>
    </xf>
    <xf numFmtId="0" fontId="51" fillId="19"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57" fillId="12" borderId="13" applyNumberFormat="0" applyAlignment="0" applyProtection="0">
      <alignment vertical="center"/>
    </xf>
    <xf numFmtId="0" fontId="12" fillId="2" borderId="0" applyNumberFormat="0" applyBorder="0" applyAlignment="0" applyProtection="0">
      <alignment vertical="center"/>
    </xf>
    <xf numFmtId="0" fontId="51" fillId="19" borderId="0" applyNumberFormat="0" applyBorder="0" applyAlignment="0" applyProtection="0">
      <alignment vertical="center"/>
    </xf>
    <xf numFmtId="0" fontId="57" fillId="12" borderId="13" applyNumberFormat="0" applyAlignment="0" applyProtection="0">
      <alignment vertical="center"/>
    </xf>
    <xf numFmtId="0" fontId="12" fillId="9" borderId="0" applyNumberFormat="0" applyBorder="0" applyAlignment="0" applyProtection="0">
      <alignment vertical="center"/>
    </xf>
    <xf numFmtId="191" fontId="84" fillId="0" borderId="0">
      <alignment vertical="center"/>
    </xf>
    <xf numFmtId="0" fontId="57" fillId="2" borderId="13" applyNumberFormat="0" applyAlignment="0" applyProtection="0">
      <alignment vertical="center"/>
    </xf>
    <xf numFmtId="0" fontId="12" fillId="11" borderId="0" applyNumberFormat="0" applyBorder="0" applyAlignment="0" applyProtection="0">
      <alignment vertical="center"/>
    </xf>
    <xf numFmtId="0" fontId="57" fillId="2" borderId="13" applyNumberFormat="0" applyAlignment="0" applyProtection="0">
      <alignment vertical="center"/>
    </xf>
    <xf numFmtId="0" fontId="12" fillId="16" borderId="0" applyNumberFormat="0" applyBorder="0" applyAlignment="0" applyProtection="0">
      <alignment vertical="center"/>
    </xf>
    <xf numFmtId="0" fontId="57" fillId="12" borderId="13" applyNumberFormat="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51" fillId="8" borderId="0" applyNumberFormat="0" applyBorder="0" applyAlignment="0" applyProtection="0">
      <alignment vertical="center"/>
    </xf>
    <xf numFmtId="185" fontId="0" fillId="0" borderId="0" applyFont="0" applyFill="0" applyBorder="0" applyAlignment="0" applyProtection="0">
      <alignment vertical="center"/>
    </xf>
    <xf numFmtId="0" fontId="12" fillId="18" borderId="0" applyNumberFormat="0" applyBorder="0" applyAlignment="0" applyProtection="0">
      <alignment vertical="center"/>
    </xf>
    <xf numFmtId="185" fontId="0" fillId="0" borderId="0" applyFont="0" applyFill="0" applyBorder="0" applyAlignment="0" applyProtection="0"/>
    <xf numFmtId="0" fontId="12" fillId="18" borderId="0" applyNumberFormat="0" applyBorder="0" applyAlignment="0" applyProtection="0">
      <alignment vertical="center"/>
    </xf>
    <xf numFmtId="0" fontId="10" fillId="0" borderId="12" applyNumberFormat="0" applyFill="0" applyAlignment="0" applyProtection="0">
      <alignment vertical="center"/>
    </xf>
    <xf numFmtId="0" fontId="12" fillId="18" borderId="0" applyNumberFormat="0" applyBorder="0" applyAlignment="0" applyProtection="0">
      <alignment vertical="center"/>
    </xf>
    <xf numFmtId="0" fontId="10" fillId="0" borderId="12" applyNumberFormat="0" applyFill="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12" fillId="18" borderId="0" applyNumberFormat="0" applyBorder="0" applyAlignment="0" applyProtection="0">
      <alignment vertical="center"/>
    </xf>
    <xf numFmtId="0" fontId="10" fillId="0" borderId="12" applyNumberFormat="0" applyFill="0" applyAlignment="0" applyProtection="0">
      <alignment vertical="center"/>
    </xf>
    <xf numFmtId="0" fontId="12" fillId="18" borderId="0" applyNumberFormat="0" applyBorder="0" applyAlignment="0" applyProtection="0">
      <alignment vertical="center"/>
    </xf>
    <xf numFmtId="0" fontId="64"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20"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185" fontId="0" fillId="0" borderId="0" applyFont="0" applyFill="0" applyBorder="0" applyAlignment="0" applyProtection="0">
      <alignment vertical="center"/>
    </xf>
    <xf numFmtId="0" fontId="12" fillId="12" borderId="0" applyNumberFormat="0" applyBorder="0" applyAlignment="0" applyProtection="0">
      <alignment vertical="center"/>
    </xf>
    <xf numFmtId="185" fontId="0" fillId="0" borderId="0" applyFont="0" applyFill="0" applyBorder="0" applyAlignment="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185" fontId="0" fillId="0" borderId="0" applyFon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185" fontId="0" fillId="0" borderId="0" applyFont="0" applyFill="0" applyBorder="0" applyAlignment="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60" fillId="0" borderId="14" applyNumberFormat="0" applyFill="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xf numFmtId="0" fontId="12" fillId="18" borderId="0" applyNumberFormat="0" applyBorder="0" applyAlignment="0" applyProtection="0">
      <alignment vertical="center"/>
    </xf>
    <xf numFmtId="0" fontId="57" fillId="2" borderId="13"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85" fillId="0" borderId="0"/>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1" fillId="8" borderId="0" applyNumberFormat="0" applyBorder="0" applyAlignment="0" applyProtection="0">
      <alignment vertical="center"/>
    </xf>
    <xf numFmtId="0" fontId="51" fillId="19" borderId="0" applyNumberFormat="0" applyBorder="0" applyAlignment="0" applyProtection="0">
      <alignment vertical="center"/>
    </xf>
    <xf numFmtId="185" fontId="0" fillId="0" borderId="0" applyFont="0" applyFill="0" applyBorder="0" applyAlignment="0" applyProtection="0">
      <alignment vertical="center"/>
    </xf>
    <xf numFmtId="0" fontId="12" fillId="8" borderId="0" applyNumberFormat="0" applyBorder="0" applyAlignment="0" applyProtection="0">
      <alignment vertical="center"/>
    </xf>
    <xf numFmtId="0" fontId="0" fillId="0" borderId="0"/>
    <xf numFmtId="0" fontId="0" fillId="0" borderId="0">
      <alignment vertical="center"/>
    </xf>
    <xf numFmtId="185" fontId="0" fillId="0" borderId="0" applyFont="0" applyFill="0" applyBorder="0" applyAlignment="0" applyProtection="0"/>
    <xf numFmtId="0" fontId="12" fillId="8" borderId="0" applyNumberFormat="0" applyBorder="0" applyAlignment="0" applyProtection="0">
      <alignment vertical="center"/>
    </xf>
    <xf numFmtId="0" fontId="0" fillId="0" borderId="0"/>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14" applyNumberFormat="0" applyFill="0" applyAlignment="0" applyProtection="0">
      <alignment vertical="center"/>
    </xf>
    <xf numFmtId="0" fontId="0" fillId="0" borderId="0"/>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57" fillId="12" borderId="13" applyNumberFormat="0" applyAlignment="0" applyProtection="0">
      <alignment vertical="center"/>
    </xf>
    <xf numFmtId="0" fontId="12" fillId="8" borderId="0" applyNumberFormat="0" applyBorder="0" applyAlignment="0" applyProtection="0">
      <alignment vertical="center"/>
    </xf>
    <xf numFmtId="185" fontId="0" fillId="0" borderId="0" applyFont="0" applyFill="0" applyBorder="0" applyAlignment="0" applyProtection="0">
      <alignment vertical="center"/>
    </xf>
    <xf numFmtId="0" fontId="12" fillId="8" borderId="0" applyNumberFormat="0" applyBorder="0" applyAlignment="0" applyProtection="0">
      <alignment vertical="center"/>
    </xf>
    <xf numFmtId="185" fontId="0"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4" fillId="0" borderId="0" applyNumberFormat="0" applyFill="0" applyBorder="0" applyAlignment="0" applyProtection="0">
      <alignment vertical="center"/>
    </xf>
    <xf numFmtId="0" fontId="6" fillId="0" borderId="0"/>
    <xf numFmtId="0" fontId="12" fillId="8" borderId="0" applyNumberFormat="0" applyBorder="0" applyAlignment="0" applyProtection="0">
      <alignment vertical="center"/>
    </xf>
    <xf numFmtId="185" fontId="0"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47" fillId="8" borderId="0" applyNumberFormat="0" applyBorder="0" applyAlignment="0" applyProtection="0">
      <alignment vertical="center"/>
    </xf>
    <xf numFmtId="0" fontId="51" fillId="12" borderId="0" applyNumberFormat="0" applyBorder="0" applyAlignment="0" applyProtection="0">
      <alignment vertical="center"/>
    </xf>
    <xf numFmtId="0" fontId="12" fillId="8"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0" fillId="0" borderId="20" applyNumberFormat="0" applyFill="0" applyAlignment="0" applyProtection="0">
      <alignment vertical="center"/>
    </xf>
    <xf numFmtId="0" fontId="60" fillId="0" borderId="14" applyNumberFormat="0" applyFill="0" applyAlignment="0" applyProtection="0">
      <alignment vertical="center"/>
    </xf>
    <xf numFmtId="0" fontId="12" fillId="8" borderId="0" applyNumberFormat="0" applyBorder="0" applyAlignment="0" applyProtection="0">
      <alignment vertical="center"/>
    </xf>
    <xf numFmtId="0" fontId="63" fillId="0" borderId="0" applyNumberFormat="0" applyFill="0" applyBorder="0" applyAlignment="0" applyProtection="0">
      <alignment vertical="center"/>
    </xf>
    <xf numFmtId="0" fontId="12" fillId="8" borderId="0" applyNumberFormat="0" applyBorder="0" applyAlignment="0" applyProtection="0">
      <alignment vertical="center"/>
    </xf>
    <xf numFmtId="0" fontId="63" fillId="0" borderId="0" applyNumberFormat="0" applyFill="0" applyBorder="0" applyAlignment="0" applyProtection="0">
      <alignment vertical="center"/>
    </xf>
    <xf numFmtId="0" fontId="57" fillId="12" borderId="13" applyNumberFormat="0" applyAlignment="0" applyProtection="0">
      <alignment vertical="center"/>
    </xf>
    <xf numFmtId="0" fontId="12" fillId="8" borderId="0" applyNumberFormat="0" applyBorder="0" applyAlignment="0" applyProtection="0">
      <alignment vertical="center"/>
    </xf>
    <xf numFmtId="0" fontId="63" fillId="0" borderId="0" applyNumberFormat="0" applyFill="0" applyBorder="0" applyAlignment="0" applyProtection="0">
      <alignment vertical="center"/>
    </xf>
    <xf numFmtId="0" fontId="12" fillId="8" borderId="0" applyNumberFormat="0" applyBorder="0" applyAlignment="0" applyProtection="0">
      <alignment vertical="center"/>
    </xf>
    <xf numFmtId="0" fontId="71" fillId="14" borderId="19"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7" fillId="12" borderId="13"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5" fontId="0" fillId="0" borderId="0" applyFont="0" applyFill="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4" fontId="0" fillId="0" borderId="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51"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0" fillId="0" borderId="0"/>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69" fillId="0" borderId="16"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185" fontId="0" fillId="0" borderId="0" applyFont="0" applyFill="0" applyBorder="0" applyAlignment="0" applyProtection="0"/>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185" fontId="0" fillId="0" borderId="0" applyFont="0" applyFill="0" applyBorder="0" applyAlignment="0" applyProtection="0"/>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9" fontId="0" fillId="0" borderId="0" applyFont="0" applyFill="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185" fontId="0" fillId="0" borderId="0" applyFont="0" applyFill="0" applyBorder="0" applyAlignment="0" applyProtection="0"/>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185" fontId="0" fillId="0" borderId="0" applyFont="0" applyFill="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69" fillId="0" borderId="16" applyNumberFormat="0" applyFill="0" applyAlignment="0" applyProtection="0">
      <alignment vertical="center"/>
    </xf>
    <xf numFmtId="0" fontId="0" fillId="0" borderId="0"/>
    <xf numFmtId="0" fontId="6"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63"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0" fillId="0" borderId="0"/>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71" fillId="14" borderId="19"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41" fontId="0" fillId="0" borderId="0" applyFont="0" applyFill="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51" fillId="2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0" borderId="0" applyNumberFormat="0" applyBorder="0" applyAlignment="0" applyProtection="0">
      <alignment vertical="center"/>
    </xf>
    <xf numFmtId="0" fontId="12" fillId="0" borderId="0">
      <alignment vertical="center"/>
    </xf>
    <xf numFmtId="0" fontId="12" fillId="10"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12" fillId="10" borderId="0" applyNumberFormat="0" applyBorder="0" applyAlignment="0" applyProtection="0">
      <alignment vertical="center"/>
    </xf>
    <xf numFmtId="0" fontId="64" fillId="0" borderId="1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47" fillId="6"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47" fillId="20"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64" fillId="0" borderId="17" applyNumberFormat="0" applyFill="0" applyAlignment="0" applyProtection="0">
      <alignment vertical="center"/>
    </xf>
    <xf numFmtId="0" fontId="12" fillId="10" borderId="0" applyNumberFormat="0" applyBorder="0" applyAlignment="0" applyProtection="0">
      <alignment vertical="center"/>
    </xf>
    <xf numFmtId="185" fontId="0" fillId="0" borderId="0" applyFon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185" fontId="0" fillId="0" borderId="0" applyFon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7" fillId="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86" fillId="0" borderId="0" applyProtection="0">
      <alignment vertical="center"/>
    </xf>
    <xf numFmtId="0" fontId="12" fillId="10"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185" fontId="0" fillId="0" borderId="0" applyFont="0" applyFill="0" applyBorder="0" applyAlignment="0" applyProtection="0"/>
    <xf numFmtId="0" fontId="12" fillId="10"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51" fillId="16" borderId="0" applyNumberFormat="0" applyBorder="0" applyAlignment="0" applyProtection="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6" fillId="0" borderId="0">
      <alignment vertical="center"/>
    </xf>
    <xf numFmtId="185" fontId="0" fillId="0" borderId="0" applyFont="0" applyFill="0" applyBorder="0" applyAlignment="0" applyProtection="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0" fillId="0" borderId="0"/>
    <xf numFmtId="0" fontId="12" fillId="18" borderId="0" applyNumberFormat="0" applyBorder="0" applyAlignment="0" applyProtection="0">
      <alignment vertical="center"/>
    </xf>
    <xf numFmtId="0" fontId="54"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62"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185" fontId="0" fillId="0" borderId="0" applyFont="0" applyFill="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47" fillId="8" borderId="0" applyNumberFormat="0" applyBorder="0" applyAlignment="0" applyProtection="0">
      <alignment vertical="center"/>
    </xf>
    <xf numFmtId="0" fontId="12" fillId="13" borderId="0" applyNumberFormat="0" applyBorder="0" applyAlignment="0" applyProtection="0">
      <alignment vertical="center"/>
    </xf>
    <xf numFmtId="0" fontId="54" fillId="17" borderId="0" applyNumberFormat="0" applyBorder="0" applyAlignment="0" applyProtection="0">
      <alignment vertical="center"/>
    </xf>
    <xf numFmtId="0" fontId="12" fillId="13" borderId="0" applyNumberFormat="0" applyBorder="0" applyAlignment="0" applyProtection="0">
      <alignment vertical="center"/>
    </xf>
    <xf numFmtId="0" fontId="54" fillId="1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0" fillId="0" borderId="0">
      <alignment vertical="center"/>
    </xf>
    <xf numFmtId="0" fontId="12" fillId="13" borderId="0" applyNumberFormat="0" applyBorder="0" applyAlignment="0" applyProtection="0">
      <alignment vertical="center"/>
    </xf>
    <xf numFmtId="0" fontId="0" fillId="0" borderId="0"/>
    <xf numFmtId="0" fontId="57" fillId="12" borderId="13"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47" fillId="24" borderId="0" applyNumberFormat="0" applyBorder="0" applyAlignment="0" applyProtection="0">
      <alignment vertical="center"/>
    </xf>
    <xf numFmtId="0" fontId="12" fillId="13" borderId="0" applyNumberFormat="0" applyBorder="0" applyAlignment="0" applyProtection="0">
      <alignment vertical="center"/>
    </xf>
    <xf numFmtId="0" fontId="49" fillId="0" borderId="0" applyNumberFormat="0" applyFill="0" applyBorder="0" applyAlignment="0" applyProtection="0">
      <alignment vertical="center"/>
    </xf>
    <xf numFmtId="0" fontId="12" fillId="13" borderId="0" applyNumberFormat="0" applyBorder="0" applyAlignment="0" applyProtection="0">
      <alignment vertical="center"/>
    </xf>
    <xf numFmtId="0" fontId="6" fillId="0" borderId="0"/>
    <xf numFmtId="0" fontId="0" fillId="0" borderId="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54" fillId="17"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6" fillId="0" borderId="0">
      <alignment vertical="center"/>
    </xf>
    <xf numFmtId="0" fontId="12" fillId="16" borderId="0" applyNumberFormat="0" applyBorder="0" applyAlignment="0" applyProtection="0">
      <alignment vertical="center"/>
    </xf>
    <xf numFmtId="0" fontId="0" fillId="0" borderId="0">
      <alignment vertical="center"/>
    </xf>
    <xf numFmtId="185" fontId="0" fillId="0" borderId="0" applyFont="0" applyFill="0" applyBorder="0" applyAlignment="0" applyProtection="0"/>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185" fontId="0" fillId="0" borderId="0" applyFont="0" applyFill="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185" fontId="0" fillId="0" borderId="0" applyFont="0" applyFill="0" applyBorder="0" applyAlignment="0" applyProtection="0">
      <alignment vertical="center"/>
    </xf>
    <xf numFmtId="0" fontId="12" fillId="16" borderId="0" applyNumberFormat="0" applyBorder="0" applyAlignment="0" applyProtection="0">
      <alignment vertical="center"/>
    </xf>
    <xf numFmtId="0" fontId="6" fillId="0" borderId="0"/>
    <xf numFmtId="0" fontId="0" fillId="0" borderId="0">
      <alignment vertical="center"/>
    </xf>
    <xf numFmtId="185" fontId="0" fillId="0" borderId="0" applyFont="0" applyFill="0" applyBorder="0" applyAlignment="0" applyProtection="0"/>
    <xf numFmtId="0" fontId="12" fillId="13" borderId="0" applyNumberFormat="0" applyBorder="0" applyAlignment="0" applyProtection="0">
      <alignment vertical="center"/>
    </xf>
    <xf numFmtId="0" fontId="12" fillId="0" borderId="0"/>
    <xf numFmtId="0" fontId="12" fillId="16" borderId="0" applyNumberFormat="0" applyBorder="0" applyAlignment="0" applyProtection="0">
      <alignment vertical="center"/>
    </xf>
    <xf numFmtId="0" fontId="80" fillId="0" borderId="0"/>
    <xf numFmtId="0" fontId="12" fillId="16" borderId="0" applyNumberFormat="0" applyBorder="0" applyAlignment="0" applyProtection="0">
      <alignment vertical="center"/>
    </xf>
    <xf numFmtId="0" fontId="6" fillId="0" borderId="0"/>
    <xf numFmtId="0" fontId="0" fillId="0" borderId="0">
      <alignment vertical="center"/>
    </xf>
    <xf numFmtId="185" fontId="0" fillId="0" borderId="0" applyFont="0" applyFill="0" applyBorder="0" applyAlignment="0" applyProtection="0"/>
    <xf numFmtId="0" fontId="12" fillId="13" borderId="0" applyNumberFormat="0" applyBorder="0" applyAlignment="0" applyProtection="0">
      <alignment vertical="center"/>
    </xf>
    <xf numFmtId="0" fontId="6" fillId="0" borderId="0"/>
    <xf numFmtId="185" fontId="0" fillId="0" borderId="0" applyFont="0" applyFill="0" applyBorder="0" applyAlignment="0" applyProtection="0"/>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54" fillId="17"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6"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8" fillId="0" borderId="0" applyNumberFormat="0" applyFill="0" applyBorder="0" applyAlignment="0" applyProtection="0">
      <alignment vertical="center"/>
    </xf>
    <xf numFmtId="0" fontId="12" fillId="13" borderId="0" applyNumberFormat="0" applyBorder="0" applyAlignment="0" applyProtection="0">
      <alignment vertical="center"/>
    </xf>
    <xf numFmtId="0" fontId="6"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51"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xf numFmtId="185" fontId="0" fillId="0" borderId="0" applyFont="0" applyFill="0" applyBorder="0" applyAlignment="0" applyProtection="0"/>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185" fontId="0" fillId="0" borderId="0" applyFont="0" applyFill="0" applyBorder="0" applyAlignment="0" applyProtection="0">
      <alignment vertical="center"/>
    </xf>
    <xf numFmtId="0" fontId="12" fillId="13" borderId="0" applyNumberFormat="0" applyBorder="0" applyAlignment="0" applyProtection="0">
      <alignment vertical="center"/>
    </xf>
    <xf numFmtId="0" fontId="0" fillId="0" borderId="0"/>
    <xf numFmtId="185" fontId="0" fillId="0" borderId="0" applyFont="0" applyFill="0" applyBorder="0" applyAlignment="0" applyProtection="0"/>
    <xf numFmtId="0" fontId="12" fillId="13" borderId="0" applyNumberFormat="0" applyBorder="0" applyAlignment="0" applyProtection="0">
      <alignment vertical="center"/>
    </xf>
    <xf numFmtId="185" fontId="0" fillId="0" borderId="0" applyFont="0" applyFill="0" applyBorder="0" applyAlignment="0" applyProtection="0">
      <alignment vertical="center"/>
    </xf>
    <xf numFmtId="0" fontId="12" fillId="13" borderId="0" applyNumberFormat="0" applyBorder="0" applyAlignment="0" applyProtection="0">
      <alignment vertical="center"/>
    </xf>
    <xf numFmtId="180" fontId="0" fillId="0" borderId="0" applyFont="0" applyFill="0" applyBorder="0" applyAlignment="0" applyProtection="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12" fillId="13" borderId="0" applyNumberFormat="0" applyBorder="0" applyAlignment="0" applyProtection="0">
      <alignment vertical="center"/>
    </xf>
    <xf numFmtId="0" fontId="51" fillId="24"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185" fontId="0" fillId="0" borderId="0" applyFont="0" applyFill="0" applyBorder="0" applyAlignment="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185" fontId="0" fillId="0" borderId="0" applyFont="0" applyFill="0" applyBorder="0" applyAlignment="0" applyProtection="0"/>
    <xf numFmtId="0" fontId="12" fillId="16" borderId="0" applyNumberFormat="0" applyBorder="0" applyAlignment="0" applyProtection="0">
      <alignment vertical="center"/>
    </xf>
    <xf numFmtId="0" fontId="47" fillId="8" borderId="0" applyNumberFormat="0" applyBorder="0" applyAlignment="0" applyProtection="0">
      <alignment vertical="center"/>
    </xf>
    <xf numFmtId="0" fontId="51" fillId="12" borderId="0" applyNumberFormat="0" applyBorder="0" applyAlignment="0" applyProtection="0">
      <alignment vertical="center"/>
    </xf>
    <xf numFmtId="0" fontId="12" fillId="16" borderId="0" applyNumberFormat="0" applyBorder="0" applyAlignment="0" applyProtection="0">
      <alignment vertical="center"/>
    </xf>
    <xf numFmtId="0" fontId="47" fillId="8"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51" fillId="12" borderId="0" applyNumberFormat="0" applyBorder="0" applyAlignment="0" applyProtection="0">
      <alignment vertical="center"/>
    </xf>
    <xf numFmtId="0" fontId="12" fillId="13" borderId="0" applyNumberFormat="0" applyBorder="0" applyAlignment="0" applyProtection="0">
      <alignment vertical="center"/>
    </xf>
    <xf numFmtId="0" fontId="47" fillId="21" borderId="0" applyNumberFormat="0" applyBorder="0" applyAlignment="0" applyProtection="0">
      <alignment vertical="center"/>
    </xf>
    <xf numFmtId="0" fontId="12" fillId="18" borderId="0" applyNumberFormat="0" applyBorder="0" applyAlignment="0" applyProtection="0">
      <alignment vertical="center"/>
    </xf>
    <xf numFmtId="185" fontId="0" fillId="0" borderId="0" applyFont="0" applyFill="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51" fillId="16"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19"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51" fillId="24" borderId="0" applyNumberFormat="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4" fillId="17"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20" borderId="0" applyNumberFormat="0" applyBorder="0" applyAlignment="0" applyProtection="0">
      <alignment vertical="center"/>
    </xf>
    <xf numFmtId="0" fontId="51" fillId="24" borderId="0" applyNumberFormat="0" applyBorder="0" applyAlignment="0" applyProtection="0">
      <alignment vertical="center"/>
    </xf>
    <xf numFmtId="0" fontId="49" fillId="0" borderId="0" applyNumberFormat="0" applyFill="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185" fontId="0" fillId="0" borderId="0" applyFont="0" applyFill="0" applyBorder="0" applyAlignment="0" applyProtection="0">
      <alignment vertical="center"/>
    </xf>
    <xf numFmtId="0" fontId="51" fillId="24" borderId="0" applyNumberFormat="0" applyBorder="0" applyAlignment="0" applyProtection="0">
      <alignment vertical="center"/>
    </xf>
    <xf numFmtId="0" fontId="12" fillId="0" borderId="0">
      <alignment vertical="center"/>
    </xf>
    <xf numFmtId="0" fontId="51" fillId="24" borderId="0" applyNumberFormat="0" applyBorder="0" applyAlignment="0" applyProtection="0">
      <alignment vertical="center"/>
    </xf>
    <xf numFmtId="192" fontId="85" fillId="0" borderId="0" applyFill="0" applyBorder="0" applyAlignment="0"/>
    <xf numFmtId="0" fontId="51" fillId="24" borderId="0" applyNumberFormat="0" applyBorder="0" applyAlignment="0" applyProtection="0">
      <alignment vertical="center"/>
    </xf>
    <xf numFmtId="0" fontId="47" fillId="20" borderId="0" applyNumberFormat="0" applyBorder="0" applyAlignment="0" applyProtection="0">
      <alignment vertical="center"/>
    </xf>
    <xf numFmtId="0" fontId="77" fillId="0" borderId="16" applyNumberFormat="0" applyFill="0" applyAlignment="0" applyProtection="0">
      <alignment vertical="center"/>
    </xf>
    <xf numFmtId="185" fontId="0" fillId="0" borderId="0" applyFont="0" applyFill="0" applyBorder="0" applyAlignment="0" applyProtection="0">
      <alignment vertical="center"/>
    </xf>
    <xf numFmtId="0" fontId="51" fillId="24" borderId="0" applyNumberFormat="0" applyBorder="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51" fillId="24"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12" fillId="0" borderId="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0" fillId="0" borderId="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185" fontId="0" fillId="0" borderId="0" applyFont="0" applyFill="0" applyBorder="0" applyAlignment="0" applyProtection="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0" fillId="0" borderId="0"/>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185" fontId="0" fillId="0" borderId="0" applyFont="0" applyFill="0" applyBorder="0" applyAlignment="0" applyProtection="0"/>
    <xf numFmtId="0" fontId="51" fillId="24" borderId="0" applyNumberFormat="0" applyBorder="0" applyAlignment="0" applyProtection="0">
      <alignment vertical="center"/>
    </xf>
    <xf numFmtId="0" fontId="0" fillId="0" borderId="0">
      <alignment vertical="center"/>
    </xf>
    <xf numFmtId="0" fontId="51" fillId="24" borderId="0" applyNumberFormat="0" applyBorder="0" applyAlignment="0" applyProtection="0">
      <alignment vertical="center"/>
    </xf>
    <xf numFmtId="0" fontId="0"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64" fillId="0" borderId="17" applyNumberFormat="0" applyFill="0" applyAlignment="0" applyProtection="0">
      <alignment vertical="center"/>
    </xf>
    <xf numFmtId="0" fontId="0" fillId="0" borderId="0"/>
    <xf numFmtId="0" fontId="51" fillId="24" borderId="0" applyNumberFormat="0" applyBorder="0" applyAlignment="0" applyProtection="0">
      <alignment vertical="center"/>
    </xf>
    <xf numFmtId="0" fontId="64" fillId="0" borderId="17" applyNumberFormat="0" applyFill="0" applyAlignment="0" applyProtection="0">
      <alignment vertical="center"/>
    </xf>
    <xf numFmtId="0" fontId="47" fillId="20" borderId="0" applyNumberFormat="0" applyBorder="0" applyAlignment="0" applyProtection="0">
      <alignment vertical="center"/>
    </xf>
    <xf numFmtId="0" fontId="64" fillId="0" borderId="17" applyNumberFormat="0" applyFill="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65" fillId="23" borderId="0" applyNumberFormat="0" applyBorder="0" applyAlignment="0" applyProtection="0">
      <alignment vertical="center"/>
    </xf>
    <xf numFmtId="0" fontId="47" fillId="8" borderId="0" applyNumberFormat="0" applyBorder="0" applyAlignment="0" applyProtection="0">
      <alignment vertical="center"/>
    </xf>
    <xf numFmtId="0" fontId="65" fillId="23"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65" fillId="23" borderId="0" applyNumberFormat="0" applyBorder="0" applyAlignment="0" applyProtection="0">
      <alignment vertical="center"/>
    </xf>
    <xf numFmtId="0" fontId="47" fillId="8" borderId="0" applyNumberFormat="0" applyBorder="0" applyAlignment="0" applyProtection="0">
      <alignment vertical="center"/>
    </xf>
    <xf numFmtId="0" fontId="0" fillId="0" borderId="0">
      <alignment vertical="center"/>
    </xf>
    <xf numFmtId="0" fontId="47" fillId="8" borderId="0" applyNumberFormat="0" applyBorder="0" applyAlignment="0" applyProtection="0">
      <alignment vertical="center"/>
    </xf>
    <xf numFmtId="185" fontId="0" fillId="0" borderId="0" applyFont="0" applyFill="0" applyBorder="0" applyAlignment="0" applyProtection="0">
      <alignment vertical="center"/>
    </xf>
    <xf numFmtId="0" fontId="51" fillId="8" borderId="0" applyNumberFormat="0" applyBorder="0" applyAlignment="0" applyProtection="0">
      <alignment vertical="center"/>
    </xf>
    <xf numFmtId="0" fontId="51" fillId="19" borderId="0" applyNumberFormat="0" applyBorder="0" applyAlignment="0" applyProtection="0">
      <alignment vertical="center"/>
    </xf>
    <xf numFmtId="0" fontId="51" fillId="8" borderId="0" applyNumberFormat="0" applyBorder="0" applyAlignment="0" applyProtection="0">
      <alignment vertical="center"/>
    </xf>
    <xf numFmtId="0" fontId="51" fillId="19" borderId="0" applyNumberFormat="0" applyBorder="0" applyAlignment="0" applyProtection="0">
      <alignment vertical="center"/>
    </xf>
    <xf numFmtId="0" fontId="51" fillId="8" borderId="0" applyNumberFormat="0" applyBorder="0" applyAlignment="0" applyProtection="0">
      <alignment vertical="center"/>
    </xf>
    <xf numFmtId="0" fontId="51" fillId="19" borderId="0" applyNumberFormat="0" applyBorder="0" applyAlignment="0" applyProtection="0">
      <alignment vertical="center"/>
    </xf>
    <xf numFmtId="0" fontId="47" fillId="24" borderId="0" applyNumberFormat="0" applyBorder="0" applyAlignment="0" applyProtection="0">
      <alignment vertical="center"/>
    </xf>
    <xf numFmtId="0" fontId="51" fillId="8" borderId="0" applyNumberFormat="0" applyBorder="0" applyAlignment="0" applyProtection="0">
      <alignment vertical="center"/>
    </xf>
    <xf numFmtId="0" fontId="51" fillId="19" borderId="0" applyNumberFormat="0" applyBorder="0" applyAlignment="0" applyProtection="0">
      <alignment vertical="center"/>
    </xf>
    <xf numFmtId="190" fontId="84" fillId="0" borderId="0"/>
    <xf numFmtId="0" fontId="51" fillId="8" borderId="0" applyNumberFormat="0" applyBorder="0" applyAlignment="0" applyProtection="0">
      <alignment vertical="center"/>
    </xf>
    <xf numFmtId="0" fontId="51" fillId="19" borderId="0" applyNumberFormat="0" applyBorder="0" applyAlignment="0" applyProtection="0">
      <alignment vertical="center"/>
    </xf>
    <xf numFmtId="0" fontId="0" fillId="0" borderId="0">
      <alignment vertical="center"/>
    </xf>
    <xf numFmtId="0" fontId="47" fillId="8" borderId="0" applyNumberFormat="0" applyBorder="0" applyAlignment="0" applyProtection="0">
      <alignment vertical="center"/>
    </xf>
    <xf numFmtId="0" fontId="47" fillId="4" borderId="0" applyNumberFormat="0" applyBorder="0" applyAlignment="0" applyProtection="0">
      <alignment vertical="center"/>
    </xf>
    <xf numFmtId="185" fontId="0" fillId="0" borderId="0" applyFont="0" applyFill="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47" fillId="4" borderId="0" applyNumberFormat="0" applyBorder="0" applyAlignment="0" applyProtection="0">
      <alignment vertical="center"/>
    </xf>
    <xf numFmtId="0" fontId="51" fillId="8" borderId="0" applyNumberFormat="0" applyBorder="0" applyAlignment="0" applyProtection="0">
      <alignment vertical="center"/>
    </xf>
    <xf numFmtId="0" fontId="47" fillId="4"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47" fillId="4" borderId="0" applyNumberFormat="0" applyBorder="0" applyAlignment="0" applyProtection="0">
      <alignment vertical="center"/>
    </xf>
    <xf numFmtId="0" fontId="47" fillId="8" borderId="0" applyNumberFormat="0" applyBorder="0" applyAlignment="0" applyProtection="0">
      <alignment vertical="center"/>
    </xf>
    <xf numFmtId="185" fontId="0" fillId="0" borderId="0" applyFont="0" applyFill="0" applyBorder="0" applyAlignment="0" applyProtection="0">
      <alignment vertical="center"/>
    </xf>
    <xf numFmtId="0" fontId="51" fillId="8" borderId="0" applyNumberFormat="0" applyBorder="0" applyAlignment="0" applyProtection="0">
      <alignment vertical="center"/>
    </xf>
    <xf numFmtId="185" fontId="0" fillId="0" borderId="0" applyFont="0" applyFill="0" applyBorder="0" applyAlignment="0" applyProtection="0"/>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71" fillId="14" borderId="19" applyNumberFormat="0" applyAlignment="0" applyProtection="0">
      <alignment vertical="center"/>
    </xf>
    <xf numFmtId="0" fontId="47" fillId="8" borderId="0" applyNumberFormat="0" applyBorder="0" applyAlignment="0" applyProtection="0">
      <alignment vertical="center"/>
    </xf>
    <xf numFmtId="0" fontId="0" fillId="0" borderId="0"/>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51" fillId="24"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1" fillId="14" borderId="19" applyNumberFormat="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185" fontId="0" fillId="0" borderId="0" applyFont="0" applyFill="0" applyBorder="0" applyAlignment="0" applyProtection="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64" fillId="0" borderId="17" applyNumberFormat="0" applyFill="0" applyAlignment="0" applyProtection="0">
      <alignment vertical="center"/>
    </xf>
    <xf numFmtId="0" fontId="47" fillId="8" borderId="0" applyNumberFormat="0" applyBorder="0" applyAlignment="0" applyProtection="0">
      <alignment vertical="center"/>
    </xf>
    <xf numFmtId="0" fontId="51" fillId="8"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51" fillId="19"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51" fillId="19"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0" fillId="0" borderId="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185" fontId="0" fillId="0" borderId="0" applyFont="0" applyFill="0" applyBorder="0" applyAlignment="0" applyProtection="0">
      <alignment vertical="center"/>
    </xf>
    <xf numFmtId="0" fontId="47" fillId="4" borderId="0" applyNumberFormat="0" applyBorder="0" applyAlignment="0" applyProtection="0">
      <alignment vertical="center"/>
    </xf>
    <xf numFmtId="0" fontId="62" fillId="0" borderId="15" applyNumberFormat="0" applyFill="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75" fillId="0" borderId="21" applyNumberFormat="0" applyFill="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47" fillId="4" borderId="0" applyNumberFormat="0" applyBorder="0" applyAlignment="0" applyProtection="0">
      <alignment vertical="center"/>
    </xf>
    <xf numFmtId="0" fontId="6"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185" fontId="0" fillId="0" borderId="0" applyFont="0" applyFill="0" applyBorder="0" applyAlignment="0" applyProtection="0"/>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47" fillId="4" borderId="0" applyNumberFormat="0" applyBorder="0" applyAlignment="0" applyProtection="0">
      <alignment vertical="center"/>
    </xf>
    <xf numFmtId="0" fontId="51" fillId="19" borderId="0" applyNumberFormat="0" applyBorder="0" applyAlignment="0" applyProtection="0">
      <alignment vertical="center"/>
    </xf>
    <xf numFmtId="0" fontId="47" fillId="21" borderId="0" applyNumberFormat="0" applyBorder="0" applyAlignment="0" applyProtection="0">
      <alignment vertical="center"/>
    </xf>
    <xf numFmtId="0" fontId="51" fillId="12" borderId="0" applyNumberFormat="0" applyBorder="0" applyAlignment="0" applyProtection="0">
      <alignment vertical="center"/>
    </xf>
    <xf numFmtId="0" fontId="47" fillId="6" borderId="0" applyNumberFormat="0" applyBorder="0" applyAlignment="0" applyProtection="0">
      <alignment vertical="center"/>
    </xf>
    <xf numFmtId="0" fontId="51" fillId="12"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0" fillId="0" borderId="0"/>
    <xf numFmtId="0" fontId="0" fillId="0" borderId="0"/>
    <xf numFmtId="0" fontId="47" fillId="21" borderId="0" applyNumberFormat="0" applyBorder="0" applyAlignment="0" applyProtection="0">
      <alignment vertical="center"/>
    </xf>
    <xf numFmtId="0" fontId="51" fillId="16"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xf numFmtId="0" fontId="0" fillId="0" borderId="0"/>
    <xf numFmtId="0" fontId="47" fillId="21"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0" fillId="0" borderId="0">
      <alignment vertical="center"/>
    </xf>
    <xf numFmtId="185" fontId="0" fillId="0" borderId="0" applyFont="0" applyFill="0" applyBorder="0" applyAlignment="0" applyProtection="0"/>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71" fillId="14" borderId="19" applyNumberFormat="0" applyAlignment="0" applyProtection="0">
      <alignment vertical="center"/>
    </xf>
    <xf numFmtId="0" fontId="47" fillId="2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71" fillId="14" borderId="19" applyNumberFormat="0" applyAlignment="0" applyProtection="0">
      <alignment vertical="center"/>
    </xf>
    <xf numFmtId="0" fontId="47" fillId="21"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71" fillId="14" borderId="19" applyNumberFormat="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0" fillId="0" borderId="0"/>
    <xf numFmtId="0" fontId="71" fillId="14" borderId="19" applyNumberFormat="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71" fillId="14" borderId="19" applyNumberFormat="0" applyAlignment="0" applyProtection="0">
      <alignment vertical="center"/>
    </xf>
    <xf numFmtId="0" fontId="47" fillId="21"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50" fillId="0" borderId="0"/>
    <xf numFmtId="0" fontId="50" fillId="0" borderId="0"/>
    <xf numFmtId="0" fontId="47" fillId="21" borderId="0" applyNumberFormat="0" applyBorder="0" applyAlignment="0" applyProtection="0">
      <alignment vertical="center"/>
    </xf>
    <xf numFmtId="0" fontId="65" fillId="23" borderId="0" applyNumberFormat="0" applyBorder="0" applyAlignment="0" applyProtection="0">
      <alignment vertical="center"/>
    </xf>
    <xf numFmtId="0" fontId="50" fillId="0" borderId="0"/>
    <xf numFmtId="0" fontId="50" fillId="0" borderId="0"/>
    <xf numFmtId="0" fontId="72" fillId="14" borderId="19" applyNumberFormat="0" applyAlignment="0" applyProtection="0">
      <alignment vertical="center"/>
    </xf>
    <xf numFmtId="0" fontId="47" fillId="21" borderId="0" applyNumberFormat="0" applyBorder="0" applyAlignment="0" applyProtection="0">
      <alignment vertical="center"/>
    </xf>
    <xf numFmtId="0" fontId="50" fillId="0" borderId="0"/>
    <xf numFmtId="0" fontId="0" fillId="0" borderId="0">
      <alignment vertical="center"/>
    </xf>
    <xf numFmtId="0" fontId="72" fillId="14" borderId="19" applyNumberFormat="0" applyAlignment="0" applyProtection="0">
      <alignment vertical="center"/>
    </xf>
    <xf numFmtId="0" fontId="47" fillId="21" borderId="0" applyNumberFormat="0" applyBorder="0" applyAlignment="0" applyProtection="0">
      <alignment vertical="center"/>
    </xf>
    <xf numFmtId="0" fontId="57" fillId="2" borderId="13"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2" fillId="14" borderId="19" applyNumberFormat="0" applyAlignment="0" applyProtection="0">
      <alignment vertical="center"/>
    </xf>
    <xf numFmtId="0" fontId="47" fillId="21" borderId="0" applyNumberFormat="0" applyBorder="0" applyAlignment="0" applyProtection="0">
      <alignment vertical="center"/>
    </xf>
    <xf numFmtId="0" fontId="72" fillId="14" borderId="19" applyNumberFormat="0" applyAlignment="0" applyProtection="0">
      <alignment vertical="center"/>
    </xf>
    <xf numFmtId="0" fontId="47" fillId="21" borderId="0" applyNumberFormat="0" applyBorder="0" applyAlignment="0" applyProtection="0">
      <alignment vertical="center"/>
    </xf>
    <xf numFmtId="0" fontId="72" fillId="14" borderId="19" applyNumberFormat="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72" fillId="14" borderId="19" applyNumberFormat="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47" fillId="21" borderId="0" applyNumberFormat="0" applyBorder="0" applyAlignment="0" applyProtection="0">
      <alignment vertical="center"/>
    </xf>
    <xf numFmtId="0" fontId="51" fillId="12"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73" fillId="0" borderId="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73" fillId="0" borderId="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2" fontId="87" fillId="0" borderId="0" applyProtection="0"/>
    <xf numFmtId="0" fontId="0" fillId="0" borderId="0"/>
    <xf numFmtId="185" fontId="0" fillId="0" borderId="0" applyFont="0" applyFill="0" applyBorder="0" applyAlignment="0" applyProtection="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185" fontId="0" fillId="0" borderId="0" applyFont="0" applyFill="0" applyBorder="0" applyAlignment="0" applyProtection="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63" fillId="0" borderId="0" applyNumberFormat="0" applyFill="0" applyBorder="0" applyAlignment="0" applyProtection="0">
      <alignment vertical="center"/>
    </xf>
    <xf numFmtId="0" fontId="51" fillId="24" borderId="0" applyNumberFormat="0" applyBorder="0" applyAlignment="0" applyProtection="0">
      <alignment vertical="center"/>
    </xf>
    <xf numFmtId="0" fontId="63" fillId="0" borderId="0" applyNumberFormat="0" applyFill="0" applyBorder="0" applyAlignment="0" applyProtection="0">
      <alignment vertical="center"/>
    </xf>
    <xf numFmtId="0" fontId="47" fillId="24" borderId="0" applyNumberFormat="0" applyBorder="0" applyAlignment="0" applyProtection="0">
      <alignment vertical="center"/>
    </xf>
    <xf numFmtId="0" fontId="63" fillId="0" borderId="0" applyNumberFormat="0" applyFill="0" applyBorder="0" applyAlignment="0" applyProtection="0">
      <alignment vertical="center"/>
    </xf>
    <xf numFmtId="0" fontId="51"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5" fillId="0" borderId="21" applyNumberFormat="0" applyFill="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71" fillId="14" borderId="19" applyNumberFormat="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185" fontId="0" fillId="0" borderId="0" applyFont="0" applyFill="0" applyBorder="0" applyAlignment="0" applyProtection="0"/>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75" fillId="0" borderId="21" applyNumberFormat="0" applyFill="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47" fillId="5"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10" fillId="0" borderId="20" applyNumberFormat="0" applyFill="0" applyAlignment="0" applyProtection="0">
      <alignment vertical="center"/>
    </xf>
    <xf numFmtId="0" fontId="51" fillId="16" borderId="0" applyNumberFormat="0" applyBorder="0" applyAlignment="0" applyProtection="0">
      <alignment vertical="center"/>
    </xf>
    <xf numFmtId="0" fontId="63" fillId="0" borderId="0" applyNumberFormat="0" applyFill="0" applyBorder="0" applyAlignment="0" applyProtection="0">
      <alignment vertical="center"/>
    </xf>
    <xf numFmtId="0" fontId="47" fillId="5" borderId="0" applyNumberFormat="0" applyBorder="0" applyAlignment="0" applyProtection="0">
      <alignment vertical="center"/>
    </xf>
    <xf numFmtId="0" fontId="63" fillId="0" borderId="0" applyNumberFormat="0" applyFill="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71" fillId="14" borderId="19" applyNumberFormat="0" applyAlignment="0" applyProtection="0">
      <alignment vertical="center"/>
    </xf>
    <xf numFmtId="0" fontId="47" fillId="5" borderId="0" applyNumberFormat="0" applyBorder="0" applyAlignment="0" applyProtection="0">
      <alignment vertical="center"/>
    </xf>
    <xf numFmtId="0" fontId="0" fillId="0" borderId="0"/>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71" fillId="14" borderId="19" applyNumberFormat="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63" fillId="0" borderId="0" applyNumberFormat="0" applyFill="0" applyBorder="0" applyAlignment="0" applyProtection="0">
      <alignment vertical="center"/>
    </xf>
    <xf numFmtId="0" fontId="47" fillId="5" borderId="0" applyNumberFormat="0" applyBorder="0" applyAlignment="0" applyProtection="0">
      <alignment vertical="center"/>
    </xf>
    <xf numFmtId="9" fontId="0" fillId="0" borderId="0" applyFont="0" applyFill="0" applyBorder="0" applyAlignment="0" applyProtection="0">
      <alignment vertical="center"/>
    </xf>
    <xf numFmtId="0" fontId="47" fillId="5" borderId="0" applyNumberFormat="0" applyBorder="0" applyAlignment="0" applyProtection="0">
      <alignment vertical="center"/>
    </xf>
    <xf numFmtId="9" fontId="0" fillId="0" borderId="0" applyFont="0" applyFill="0" applyBorder="0" applyAlignment="0" applyProtection="0">
      <alignment vertical="center"/>
    </xf>
    <xf numFmtId="0" fontId="47" fillId="5" borderId="0" applyNumberFormat="0" applyBorder="0" applyAlignment="0" applyProtection="0">
      <alignment vertical="center"/>
    </xf>
    <xf numFmtId="9" fontId="0" fillId="0" borderId="0" applyFont="0" applyFill="0" applyBorder="0" applyAlignment="0" applyProtection="0">
      <alignment vertical="center"/>
    </xf>
    <xf numFmtId="0" fontId="71" fillId="14" borderId="19" applyNumberFormat="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9" fontId="0" fillId="0" borderId="0" applyFont="0" applyFill="0" applyBorder="0" applyAlignment="0" applyProtection="0">
      <alignment vertical="center"/>
    </xf>
    <xf numFmtId="0" fontId="47" fillId="5" borderId="0" applyNumberFormat="0" applyBorder="0" applyAlignment="0" applyProtection="0">
      <alignment vertical="center"/>
    </xf>
    <xf numFmtId="0" fontId="88" fillId="0" borderId="24" applyNumberFormat="0" applyAlignment="0" applyProtection="0">
      <alignment horizontal="lef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51" fillId="1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51" fillId="16" borderId="0" applyNumberFormat="0" applyBorder="0" applyAlignment="0" applyProtection="0">
      <alignment vertical="center"/>
    </xf>
    <xf numFmtId="0" fontId="0" fillId="0" borderId="0"/>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47" fillId="5" borderId="0" applyNumberFormat="0" applyBorder="0" applyAlignment="0" applyProtection="0">
      <alignment vertical="center"/>
    </xf>
    <xf numFmtId="0" fontId="0" fillId="0" borderId="0">
      <alignment vertical="center"/>
    </xf>
    <xf numFmtId="0" fontId="47" fillId="20" borderId="0" applyNumberFormat="0" applyBorder="0" applyAlignment="0" applyProtection="0">
      <alignment vertical="center"/>
    </xf>
    <xf numFmtId="0" fontId="47" fillId="18" borderId="0" applyNumberFormat="0" applyBorder="0" applyAlignment="0" applyProtection="0">
      <alignment vertical="center"/>
    </xf>
    <xf numFmtId="0" fontId="47" fillId="8" borderId="0" applyNumberFormat="0" applyBorder="0" applyAlignment="0" applyProtection="0">
      <alignment vertical="center"/>
    </xf>
    <xf numFmtId="0" fontId="47" fillId="16"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12" borderId="0" applyNumberFormat="0" applyBorder="0" applyAlignment="0" applyProtection="0">
      <alignment vertical="center"/>
    </xf>
    <xf numFmtId="0" fontId="47" fillId="21" borderId="0" applyNumberFormat="0" applyBorder="0" applyAlignment="0" applyProtection="0">
      <alignment vertical="center"/>
    </xf>
    <xf numFmtId="0" fontId="47" fillId="24" borderId="0" applyNumberFormat="0" applyBorder="0" applyAlignment="0" applyProtection="0">
      <alignment vertical="center"/>
    </xf>
    <xf numFmtId="0" fontId="55" fillId="19" borderId="0" applyNumberFormat="0" applyBorder="0" applyAlignment="0" applyProtection="0">
      <alignment vertical="center"/>
    </xf>
    <xf numFmtId="0" fontId="47" fillId="5" borderId="0" applyNumberFormat="0" applyBorder="0" applyAlignment="0" applyProtection="0">
      <alignment vertical="center"/>
    </xf>
    <xf numFmtId="192" fontId="85" fillId="0" borderId="0" applyFill="0" applyBorder="0" applyAlignment="0">
      <alignment vertical="center"/>
    </xf>
    <xf numFmtId="41" fontId="50" fillId="0" borderId="0" applyFont="0" applyFill="0" applyBorder="0" applyAlignment="0" applyProtection="0"/>
    <xf numFmtId="0" fontId="12" fillId="0" borderId="0">
      <alignment vertical="center"/>
    </xf>
    <xf numFmtId="190" fontId="84" fillId="0" borderId="0">
      <alignment vertical="center"/>
    </xf>
    <xf numFmtId="178" fontId="0" fillId="0" borderId="0" applyFont="0" applyFill="0" applyBorder="0" applyAlignment="0" applyProtection="0">
      <alignment vertical="center"/>
    </xf>
    <xf numFmtId="0" fontId="0" fillId="0" borderId="0">
      <alignment vertical="center"/>
    </xf>
    <xf numFmtId="194" fontId="0" fillId="0" borderId="0" applyFont="0" applyFill="0" applyBorder="0" applyAlignment="0" applyProtection="0">
      <alignment vertical="center"/>
    </xf>
    <xf numFmtId="194" fontId="50" fillId="0" borderId="0" applyFont="0" applyFill="0" applyBorder="0" applyAlignment="0" applyProtection="0"/>
    <xf numFmtId="191" fontId="84" fillId="0" borderId="0"/>
    <xf numFmtId="0" fontId="57" fillId="2" borderId="13" applyNumberFormat="0" applyAlignment="0" applyProtection="0">
      <alignment vertical="center"/>
    </xf>
    <xf numFmtId="0" fontId="87" fillId="0" borderId="0" applyProtection="0">
      <alignment vertical="center"/>
    </xf>
    <xf numFmtId="0" fontId="57" fillId="12" borderId="13" applyNumberFormat="0" applyAlignment="0" applyProtection="0">
      <alignment vertical="center"/>
    </xf>
    <xf numFmtId="0" fontId="87" fillId="0" borderId="0" applyProtection="0"/>
    <xf numFmtId="184" fontId="84" fillId="0" borderId="0">
      <alignment vertical="center"/>
    </xf>
    <xf numFmtId="185" fontId="0" fillId="0" borderId="0" applyFont="0" applyFill="0" applyBorder="0" applyAlignment="0" applyProtection="0"/>
    <xf numFmtId="184" fontId="84" fillId="0" borderId="0"/>
    <xf numFmtId="2" fontId="87" fillId="0" borderId="0" applyProtection="0">
      <alignment vertical="center"/>
    </xf>
    <xf numFmtId="0" fontId="0" fillId="0" borderId="0">
      <alignment vertical="center"/>
    </xf>
    <xf numFmtId="0" fontId="0" fillId="0" borderId="0"/>
    <xf numFmtId="185" fontId="0" fillId="0" borderId="0" applyFont="0" applyFill="0" applyBorder="0" applyAlignment="0" applyProtection="0">
      <alignment vertical="center"/>
    </xf>
    <xf numFmtId="0" fontId="88" fillId="0" borderId="24" applyNumberFormat="0" applyAlignment="0" applyProtection="0">
      <alignment horizontal="left" vertical="center"/>
    </xf>
    <xf numFmtId="0" fontId="88" fillId="0" borderId="25">
      <alignment horizontal="left" vertical="center"/>
    </xf>
    <xf numFmtId="0" fontId="51" fillId="24" borderId="0" applyNumberFormat="0" applyBorder="0" applyAlignment="0" applyProtection="0">
      <alignment vertical="center"/>
    </xf>
    <xf numFmtId="0" fontId="49" fillId="0" borderId="0" applyNumberFormat="0" applyFill="0" applyBorder="0" applyAlignment="0" applyProtection="0">
      <alignment vertical="center"/>
    </xf>
    <xf numFmtId="0" fontId="88" fillId="0" borderId="25">
      <alignment horizontal="left" vertical="center"/>
    </xf>
    <xf numFmtId="0" fontId="86" fillId="0" borderId="0" applyProtection="0"/>
    <xf numFmtId="0" fontId="88" fillId="0" borderId="0" applyProtection="0">
      <alignment vertical="center"/>
    </xf>
    <xf numFmtId="0" fontId="88" fillId="0" borderId="0" applyProtection="0"/>
    <xf numFmtId="0" fontId="89" fillId="0" borderId="0">
      <alignment vertical="center"/>
    </xf>
    <xf numFmtId="0" fontId="0" fillId="0" borderId="0"/>
    <xf numFmtId="0" fontId="87" fillId="0" borderId="26" applyProtection="0">
      <alignment vertical="center"/>
    </xf>
    <xf numFmtId="0" fontId="87" fillId="0" borderId="26" applyProtection="0"/>
    <xf numFmtId="0" fontId="52" fillId="0" borderId="22" applyNumberFormat="0" applyFill="0" applyAlignment="0" applyProtection="0">
      <alignment vertical="center"/>
    </xf>
    <xf numFmtId="0" fontId="2" fillId="0" borderId="3">
      <alignment horizontal="distributed" vertical="center" wrapText="1"/>
    </xf>
    <xf numFmtId="9" fontId="0" fillId="0" borderId="0" applyFont="0" applyFill="0" applyBorder="0" applyAlignment="0" applyProtection="0">
      <alignment vertical="center"/>
    </xf>
    <xf numFmtId="0" fontId="12" fillId="0" borderId="0"/>
    <xf numFmtId="0" fontId="0" fillId="0" borderId="0"/>
    <xf numFmtId="0" fontId="72" fillId="14" borderId="19"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65" fillId="2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2" fontId="2" fillId="0" borderId="3">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0" fillId="0" borderId="20" applyNumberFormat="0" applyFill="0" applyAlignment="0" applyProtection="0">
      <alignment vertical="center"/>
    </xf>
    <xf numFmtId="9" fontId="0" fillId="0" borderId="0" applyFont="0" applyFill="0" applyBorder="0" applyAlignment="0" applyProtection="0"/>
    <xf numFmtId="0" fontId="0" fillId="0" borderId="0"/>
    <xf numFmtId="0" fontId="10" fillId="0" borderId="2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5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12"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2"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5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2" fillId="0" borderId="0" applyFont="0" applyFill="0" applyBorder="0" applyAlignment="0" applyProtection="0">
      <alignment vertical="center"/>
    </xf>
    <xf numFmtId="0" fontId="0" fillId="0" borderId="0"/>
    <xf numFmtId="9" fontId="12"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5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64"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0" fillId="0" borderId="0" applyFont="0" applyFill="0" applyBorder="0" applyAlignment="0" applyProtection="0">
      <alignment vertical="center"/>
    </xf>
    <xf numFmtId="9" fontId="12"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57" fillId="2" borderId="13" applyNumberFormat="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57" fillId="2" borderId="13" applyNumberFormat="0" applyAlignment="0" applyProtection="0">
      <alignment vertical="center"/>
    </xf>
    <xf numFmtId="0" fontId="60" fillId="0" borderId="14" applyNumberFormat="0" applyFill="0" applyAlignment="0" applyProtection="0">
      <alignment vertical="center"/>
    </xf>
    <xf numFmtId="0" fontId="0" fillId="0" borderId="0"/>
    <xf numFmtId="0" fontId="57" fillId="2" borderId="13" applyNumberFormat="0" applyAlignment="0" applyProtection="0">
      <alignment vertical="center"/>
    </xf>
    <xf numFmtId="0" fontId="75" fillId="0" borderId="21" applyNumberFormat="0" applyFill="0" applyAlignment="0" applyProtection="0">
      <alignment vertical="center"/>
    </xf>
    <xf numFmtId="0" fontId="60" fillId="0" borderId="14" applyNumberFormat="0" applyFill="0" applyAlignment="0" applyProtection="0">
      <alignment vertical="center"/>
    </xf>
    <xf numFmtId="0" fontId="0" fillId="0" borderId="0"/>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57" fillId="12" borderId="13" applyNumberFormat="0" applyAlignment="0" applyProtection="0">
      <alignment vertical="center"/>
    </xf>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90" fillId="17" borderId="0" applyNumberFormat="0" applyBorder="0" applyAlignment="0" applyProtection="0">
      <alignment vertical="center"/>
    </xf>
    <xf numFmtId="0" fontId="60" fillId="0" borderId="14" applyNumberFormat="0" applyFill="0" applyAlignment="0" applyProtection="0">
      <alignment vertical="center"/>
    </xf>
    <xf numFmtId="0" fontId="0" fillId="0" borderId="0"/>
    <xf numFmtId="0" fontId="60" fillId="0" borderId="14" applyNumberFormat="0" applyFill="0" applyAlignment="0" applyProtection="0">
      <alignment vertical="center"/>
    </xf>
    <xf numFmtId="0" fontId="0" fillId="0" borderId="0"/>
    <xf numFmtId="0" fontId="60" fillId="0" borderId="14" applyNumberFormat="0" applyFill="0" applyAlignment="0" applyProtection="0">
      <alignment vertical="center"/>
    </xf>
    <xf numFmtId="0" fontId="60" fillId="0" borderId="14" applyNumberFormat="0" applyFill="0" applyAlignment="0" applyProtection="0">
      <alignment vertical="center"/>
    </xf>
    <xf numFmtId="0" fontId="0" fillId="0" borderId="0"/>
    <xf numFmtId="0" fontId="75" fillId="0" borderId="21" applyNumberFormat="0" applyFill="0" applyAlignment="0" applyProtection="0">
      <alignment vertical="center"/>
    </xf>
    <xf numFmtId="0" fontId="0" fillId="0" borderId="0"/>
    <xf numFmtId="0" fontId="75" fillId="0" borderId="21" applyNumberFormat="0" applyFill="0" applyAlignment="0" applyProtection="0">
      <alignment vertical="center"/>
    </xf>
    <xf numFmtId="0" fontId="75" fillId="0" borderId="21" applyNumberFormat="0" applyFill="0" applyAlignment="0" applyProtection="0">
      <alignment vertical="center"/>
    </xf>
    <xf numFmtId="0" fontId="68" fillId="0" borderId="0" applyNumberFormat="0" applyFill="0" applyBorder="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5" fillId="23" borderId="0" applyNumberFormat="0" applyBorder="0" applyAlignment="0" applyProtection="0">
      <alignment vertical="center"/>
    </xf>
    <xf numFmtId="0" fontId="69" fillId="0" borderId="16" applyNumberFormat="0" applyFill="0" applyAlignment="0" applyProtection="0">
      <alignment vertical="center"/>
    </xf>
    <xf numFmtId="0" fontId="77" fillId="0" borderId="16" applyNumberFormat="0" applyFill="0" applyAlignment="0" applyProtection="0">
      <alignment vertical="center"/>
    </xf>
    <xf numFmtId="0" fontId="77" fillId="0" borderId="16" applyNumberFormat="0" applyFill="0" applyAlignment="0" applyProtection="0">
      <alignment vertical="center"/>
    </xf>
    <xf numFmtId="185" fontId="0" fillId="0" borderId="0" applyFont="0" applyFill="0" applyBorder="0" applyAlignment="0" applyProtection="0">
      <alignment vertical="center"/>
    </xf>
    <xf numFmtId="0" fontId="77" fillId="0" borderId="16" applyNumberFormat="0" applyFill="0" applyAlignment="0" applyProtection="0">
      <alignment vertical="center"/>
    </xf>
    <xf numFmtId="185"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185" fontId="0" fillId="0" borderId="0" applyFont="0" applyFill="0" applyBorder="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0" fillId="0" borderId="0"/>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0" fillId="0" borderId="0"/>
    <xf numFmtId="0" fontId="69" fillId="0" borderId="16" applyNumberFormat="0" applyFill="0" applyAlignment="0" applyProtection="0">
      <alignment vertical="center"/>
    </xf>
    <xf numFmtId="0" fontId="77" fillId="0" borderId="16" applyNumberFormat="0" applyFill="0" applyAlignment="0" applyProtection="0">
      <alignment vertical="center"/>
    </xf>
    <xf numFmtId="0" fontId="0" fillId="0" borderId="0"/>
    <xf numFmtId="0" fontId="77" fillId="0" borderId="16" applyNumberFormat="0" applyFill="0" applyAlignment="0" applyProtection="0">
      <alignment vertical="center"/>
    </xf>
    <xf numFmtId="0" fontId="77" fillId="0" borderId="16"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54" fillId="17" borderId="0" applyNumberFormat="0" applyBorder="0" applyAlignment="0" applyProtection="0">
      <alignment vertical="center"/>
    </xf>
    <xf numFmtId="0" fontId="64" fillId="0" borderId="17" applyNumberFormat="0" applyFill="0" applyAlignment="0" applyProtection="0">
      <alignment vertical="center"/>
    </xf>
    <xf numFmtId="0" fontId="50" fillId="0" borderId="0"/>
    <xf numFmtId="0" fontId="50" fillId="0" borderId="0"/>
    <xf numFmtId="0" fontId="54" fillId="1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64" fillId="0" borderId="17" applyNumberFormat="0" applyFill="0" applyAlignment="0" applyProtection="0">
      <alignment vertical="center"/>
    </xf>
    <xf numFmtId="0" fontId="50" fillId="0" borderId="0"/>
    <xf numFmtId="0" fontId="50" fillId="0" borderId="0"/>
    <xf numFmtId="0" fontId="54" fillId="1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64" fillId="0" borderId="17" applyNumberFormat="0" applyFill="0" applyAlignment="0" applyProtection="0">
      <alignment vertical="center"/>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52" fillId="0" borderId="22" applyNumberFormat="0" applyFill="0" applyAlignment="0" applyProtection="0">
      <alignment vertical="center"/>
    </xf>
    <xf numFmtId="0" fontId="54" fillId="17" borderId="0" applyNumberFormat="0" applyBorder="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183" fontId="0" fillId="0" borderId="0" applyFont="0" applyFill="0" applyBorder="0" applyAlignment="0" applyProtection="0">
      <alignment vertical="center"/>
    </xf>
    <xf numFmtId="0" fontId="52" fillId="0" borderId="22" applyNumberFormat="0" applyFill="0" applyAlignment="0" applyProtection="0">
      <alignment vertical="center"/>
    </xf>
    <xf numFmtId="0" fontId="0" fillId="0" borderId="0"/>
    <xf numFmtId="0" fontId="52" fillId="0" borderId="22" applyNumberFormat="0" applyFill="0" applyAlignment="0" applyProtection="0">
      <alignment vertical="center"/>
    </xf>
    <xf numFmtId="0" fontId="52" fillId="0" borderId="22" applyNumberFormat="0" applyFill="0" applyAlignment="0" applyProtection="0">
      <alignment vertical="center"/>
    </xf>
    <xf numFmtId="0" fontId="58" fillId="0" borderId="27"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4" fillId="17"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2" fillId="0" borderId="15" applyNumberFormat="0" applyFill="0" applyAlignment="0" applyProtection="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 fillId="0" borderId="3">
      <alignment horizontal="distributed" vertical="center" wrapText="1"/>
    </xf>
    <xf numFmtId="0" fontId="83" fillId="0" borderId="0" applyNumberFormat="0" applyFill="0" applyBorder="0" applyAlignment="0" applyProtection="0">
      <alignment vertical="top"/>
      <protection locked="0"/>
    </xf>
    <xf numFmtId="0" fontId="2" fillId="0" borderId="3">
      <alignment horizontal="distributed" vertical="center" wrapText="1"/>
    </xf>
    <xf numFmtId="0" fontId="0" fillId="0" borderId="0"/>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2" fillId="0" borderId="3">
      <alignment horizontal="distributed" vertical="center" wrapText="1"/>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3" fillId="0" borderId="0" applyNumberFormat="0" applyFill="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65" fillId="23" borderId="0" applyNumberFormat="0" applyBorder="0" applyAlignment="0" applyProtection="0">
      <alignment vertical="center"/>
    </xf>
    <xf numFmtId="0" fontId="12" fillId="0" borderId="0">
      <alignment vertical="center"/>
    </xf>
    <xf numFmtId="0" fontId="12" fillId="0" borderId="0">
      <alignment vertical="center"/>
    </xf>
    <xf numFmtId="0" fontId="6" fillId="0" borderId="0"/>
    <xf numFmtId="0" fontId="12" fillId="0" borderId="0"/>
    <xf numFmtId="0" fontId="6" fillId="0" borderId="0"/>
    <xf numFmtId="0" fontId="47" fillId="6" borderId="0" applyNumberFormat="0" applyBorder="0" applyAlignment="0" applyProtection="0">
      <alignment vertical="center"/>
    </xf>
    <xf numFmtId="0" fontId="6" fillId="0" borderId="0"/>
    <xf numFmtId="0" fontId="6" fillId="0" borderId="0"/>
    <xf numFmtId="0" fontId="6" fillId="0" borderId="0"/>
    <xf numFmtId="0" fontId="12" fillId="0" borderId="0">
      <alignment vertical="center"/>
    </xf>
    <xf numFmtId="185" fontId="0" fillId="0" borderId="0" applyFont="0" applyFill="0" applyBorder="0" applyAlignment="0" applyProtection="0">
      <alignment vertical="center"/>
    </xf>
    <xf numFmtId="0" fontId="6" fillId="0" borderId="0"/>
    <xf numFmtId="185" fontId="0" fillId="0" borderId="0" applyFont="0" applyFill="0" applyBorder="0" applyAlignment="0" applyProtection="0"/>
    <xf numFmtId="0" fontId="85" fillId="0" borderId="0"/>
    <xf numFmtId="0" fontId="10" fillId="0" borderId="20" applyNumberFormat="0" applyFill="0" applyAlignment="0" applyProtection="0">
      <alignment vertical="center"/>
    </xf>
    <xf numFmtId="185" fontId="0" fillId="0" borderId="0" applyFont="0" applyFill="0" applyBorder="0" applyAlignment="0" applyProtection="0">
      <alignment vertical="center"/>
    </xf>
    <xf numFmtId="0" fontId="6" fillId="0" borderId="0"/>
    <xf numFmtId="185"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12" fillId="0" borderId="0"/>
    <xf numFmtId="0" fontId="0" fillId="0" borderId="0"/>
    <xf numFmtId="0" fontId="28" fillId="0" borderId="0">
      <alignment vertical="center"/>
    </xf>
    <xf numFmtId="0" fontId="28" fillId="0" borderId="0"/>
    <xf numFmtId="0" fontId="28" fillId="0" borderId="0"/>
    <xf numFmtId="185" fontId="0" fillId="0" borderId="0" applyFont="0" applyFill="0" applyBorder="0" applyAlignment="0" applyProtection="0"/>
    <xf numFmtId="0" fontId="12" fillId="0" borderId="0"/>
    <xf numFmtId="0" fontId="12" fillId="0" borderId="0">
      <alignment vertical="center"/>
    </xf>
    <xf numFmtId="0" fontId="54" fillId="17" borderId="0" applyNumberFormat="0" applyBorder="0" applyAlignment="0" applyProtection="0">
      <alignment vertical="center"/>
    </xf>
    <xf numFmtId="0" fontId="0" fillId="0" borderId="0"/>
    <xf numFmtId="0" fontId="0" fillId="0" borderId="0"/>
    <xf numFmtId="0" fontId="50" fillId="0" borderId="0"/>
    <xf numFmtId="0" fontId="50" fillId="0" borderId="0"/>
    <xf numFmtId="0" fontId="72" fillId="14" borderId="1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2" fillId="0" borderId="0"/>
    <xf numFmtId="0" fontId="0" fillId="0" borderId="0">
      <alignment vertical="center"/>
    </xf>
    <xf numFmtId="0" fontId="0" fillId="0" borderId="0"/>
    <xf numFmtId="185" fontId="0" fillId="0" borderId="0" applyFont="0" applyFill="0" applyBorder="0" applyAlignment="0" applyProtection="0"/>
    <xf numFmtId="0" fontId="0" fillId="0" borderId="0"/>
    <xf numFmtId="0" fontId="0" fillId="0" borderId="0">
      <alignment vertical="center"/>
    </xf>
    <xf numFmtId="0" fontId="54" fillId="17" borderId="0" applyNumberFormat="0" applyBorder="0" applyAlignment="0" applyProtection="0">
      <alignment vertical="center"/>
    </xf>
    <xf numFmtId="0" fontId="0" fillId="0" borderId="0"/>
    <xf numFmtId="0" fontId="0" fillId="0" borderId="0"/>
    <xf numFmtId="185" fontId="0" fillId="0" borderId="0" applyFont="0" applyFill="0" applyBorder="0" applyAlignment="0" applyProtection="0"/>
    <xf numFmtId="0" fontId="0" fillId="0" borderId="0"/>
    <xf numFmtId="0" fontId="12" fillId="0" borderId="0">
      <alignment vertical="center"/>
    </xf>
    <xf numFmtId="0" fontId="6" fillId="0" borderId="0"/>
    <xf numFmtId="0" fontId="12" fillId="0" borderId="0">
      <alignment vertical="center"/>
    </xf>
    <xf numFmtId="0" fontId="6" fillId="0" borderId="0"/>
    <xf numFmtId="0" fontId="0" fillId="0" borderId="0">
      <alignment vertical="center"/>
    </xf>
    <xf numFmtId="185"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70" fillId="12"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5"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xf numFmtId="0" fontId="0" fillId="0" borderId="0"/>
    <xf numFmtId="0" fontId="0" fillId="0" borderId="0">
      <alignment vertical="center"/>
    </xf>
    <xf numFmtId="185" fontId="0" fillId="0" borderId="0" applyFont="0" applyFill="0" applyBorder="0" applyAlignment="0" applyProtection="0"/>
    <xf numFmtId="0" fontId="0" fillId="0" borderId="0"/>
    <xf numFmtId="0" fontId="70" fillId="12" borderId="18" applyNumberFormat="0" applyAlignment="0" applyProtection="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5" fontId="0" fillId="0" borderId="0" applyFont="0" applyFill="0" applyBorder="0" applyAlignment="0" applyProtection="0">
      <alignment vertical="center"/>
    </xf>
    <xf numFmtId="0" fontId="0" fillId="0" borderId="0"/>
    <xf numFmtId="0" fontId="70" fillId="2" borderId="18" applyNumberFormat="0" applyAlignment="0" applyProtection="0">
      <alignment vertical="center"/>
    </xf>
    <xf numFmtId="0" fontId="0" fillId="0" borderId="0">
      <alignment vertical="center"/>
    </xf>
    <xf numFmtId="0" fontId="0"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xf numFmtId="0" fontId="0" fillId="0" borderId="0"/>
    <xf numFmtId="0" fontId="0" fillId="0" borderId="0"/>
    <xf numFmtId="185"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0" borderId="20" applyNumberFormat="0" applyFill="0" applyAlignment="0" applyProtection="0">
      <alignment vertical="center"/>
    </xf>
    <xf numFmtId="0" fontId="0" fillId="0" borderId="0"/>
    <xf numFmtId="0" fontId="0"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2"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2" fillId="0" borderId="0"/>
    <xf numFmtId="0" fontId="0" fillId="0" borderId="0"/>
    <xf numFmtId="0" fontId="0" fillId="0" borderId="0">
      <alignment vertical="center"/>
    </xf>
    <xf numFmtId="0" fontId="0" fillId="0" borderId="0"/>
    <xf numFmtId="0" fontId="70" fillId="12" borderId="18" applyNumberFormat="0" applyAlignment="0" applyProtection="0">
      <alignment vertical="center"/>
    </xf>
    <xf numFmtId="0" fontId="0" fillId="0" borderId="0"/>
    <xf numFmtId="0" fontId="0" fillId="0" borderId="0"/>
    <xf numFmtId="0" fontId="12"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2" fontId="2" fillId="0" borderId="3">
      <alignment vertical="center"/>
      <protection locked="0"/>
    </xf>
    <xf numFmtId="0" fontId="12" fillId="0" borderId="0"/>
    <xf numFmtId="0" fontId="72" fillId="14" borderId="19" applyNumberFormat="0" applyAlignment="0" applyProtection="0">
      <alignment vertical="center"/>
    </xf>
    <xf numFmtId="0" fontId="0" fillId="0" borderId="0"/>
    <xf numFmtId="0" fontId="72" fillId="14" borderId="19" applyNumberFormat="0" applyAlignment="0" applyProtection="0">
      <alignment vertical="center"/>
    </xf>
    <xf numFmtId="0" fontId="6" fillId="0" borderId="0"/>
    <xf numFmtId="0" fontId="0" fillId="0" borderId="0"/>
    <xf numFmtId="0" fontId="12"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85" fontId="0" fillId="0" borderId="0" applyFont="0" applyFill="0" applyBorder="0" applyAlignment="0" applyProtection="0"/>
    <xf numFmtId="0" fontId="0" fillId="0" borderId="0">
      <alignment vertical="center"/>
    </xf>
    <xf numFmtId="0" fontId="0" fillId="0" borderId="0"/>
    <xf numFmtId="0" fontId="56" fillId="16" borderId="13" applyNumberFormat="0" applyAlignment="0" applyProtection="0">
      <alignment vertical="center"/>
    </xf>
    <xf numFmtId="0" fontId="0" fillId="0" borderId="0">
      <alignment vertical="center"/>
    </xf>
    <xf numFmtId="0" fontId="56" fillId="16" borderId="13"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17" borderId="0" applyNumberFormat="0" applyBorder="0" applyAlignment="0" applyProtection="0">
      <alignment vertical="center"/>
    </xf>
    <xf numFmtId="0" fontId="6" fillId="0" borderId="0">
      <alignment vertical="center"/>
    </xf>
    <xf numFmtId="0" fontId="10" fillId="0" borderId="20" applyNumberFormat="0" applyFill="0" applyAlignment="0" applyProtection="0">
      <alignment vertical="center"/>
    </xf>
    <xf numFmtId="185" fontId="0" fillId="0" borderId="0" applyFont="0" applyFill="0" applyBorder="0" applyAlignment="0" applyProtection="0">
      <alignment vertical="center"/>
    </xf>
    <xf numFmtId="0" fontId="6" fillId="0" borderId="0">
      <alignment vertical="center"/>
    </xf>
    <xf numFmtId="185" fontId="0" fillId="0" borderId="0" applyFont="0" applyFill="0" applyBorder="0" applyAlignment="0" applyProtection="0"/>
    <xf numFmtId="0" fontId="12" fillId="0" borderId="0"/>
    <xf numFmtId="0" fontId="54" fillId="17" borderId="0" applyNumberFormat="0" applyBorder="0" applyAlignment="0" applyProtection="0">
      <alignment vertical="center"/>
    </xf>
    <xf numFmtId="0" fontId="12" fillId="0" borderId="0">
      <alignment vertical="center"/>
    </xf>
    <xf numFmtId="0" fontId="12" fillId="0" borderId="0">
      <alignment vertical="center"/>
    </xf>
    <xf numFmtId="0" fontId="6" fillId="0" borderId="0">
      <alignment vertical="center"/>
    </xf>
    <xf numFmtId="0" fontId="6" fillId="0" borderId="0"/>
    <xf numFmtId="185" fontId="0" fillId="0" borderId="0" applyFont="0" applyFill="0" applyBorder="0" applyAlignment="0" applyProtection="0"/>
    <xf numFmtId="0" fontId="6" fillId="0" borderId="0">
      <alignment vertical="center"/>
    </xf>
    <xf numFmtId="0" fontId="12" fillId="0" borderId="0">
      <alignment vertical="center"/>
    </xf>
    <xf numFmtId="0" fontId="6" fillId="0" borderId="0">
      <alignment vertical="center"/>
    </xf>
    <xf numFmtId="0" fontId="0" fillId="0" borderId="0"/>
    <xf numFmtId="185" fontId="0" fillId="0" borderId="0" applyFont="0" applyFill="0" applyBorder="0" applyAlignment="0" applyProtection="0"/>
    <xf numFmtId="0" fontId="6" fillId="0" borderId="0">
      <alignment vertical="center"/>
    </xf>
    <xf numFmtId="0" fontId="12"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185" fontId="0" fillId="0" borderId="0" applyFont="0" applyFill="0" applyBorder="0" applyAlignment="0" applyProtection="0"/>
    <xf numFmtId="0" fontId="12" fillId="0" borderId="0">
      <alignment vertical="center"/>
    </xf>
    <xf numFmtId="0" fontId="54" fillId="17"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80"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185" fontId="0" fillId="0" borderId="0" applyFont="0" applyFill="0" applyBorder="0" applyAlignment="0" applyProtection="0"/>
    <xf numFmtId="0" fontId="0" fillId="0" borderId="0">
      <alignment vertical="center"/>
    </xf>
    <xf numFmtId="0" fontId="12" fillId="0" borderId="0"/>
    <xf numFmtId="0" fontId="80" fillId="0" borderId="0">
      <alignment vertical="center"/>
    </xf>
    <xf numFmtId="0" fontId="0" fillId="0" borderId="0"/>
    <xf numFmtId="0" fontId="0" fillId="0" borderId="0">
      <alignment vertical="center"/>
    </xf>
    <xf numFmtId="0" fontId="48" fillId="0" borderId="0" applyNumberFormat="0" applyFill="0" applyBorder="0" applyAlignment="0" applyProtection="0">
      <alignment vertical="center"/>
    </xf>
    <xf numFmtId="187" fontId="0" fillId="0" borderId="0" applyFon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8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0" fillId="0" borderId="0"/>
    <xf numFmtId="0" fontId="0" fillId="0" borderId="0"/>
    <xf numFmtId="0" fontId="80" fillId="0" borderId="0"/>
    <xf numFmtId="0" fontId="0" fillId="0" borderId="0"/>
    <xf numFmtId="0" fontId="12" fillId="0" borderId="0">
      <alignment vertical="center"/>
    </xf>
    <xf numFmtId="0" fontId="8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71" fillId="14" borderId="19" applyNumberFormat="0" applyAlignment="0" applyProtection="0">
      <alignment vertical="center"/>
    </xf>
    <xf numFmtId="0" fontId="0" fillId="0" borderId="0"/>
    <xf numFmtId="0" fontId="47" fillId="24" borderId="0" applyNumberFormat="0" applyBorder="0" applyAlignment="0" applyProtection="0">
      <alignment vertical="center"/>
    </xf>
    <xf numFmtId="0" fontId="71" fillId="1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12" fillId="0" borderId="0">
      <alignment vertical="center"/>
    </xf>
    <xf numFmtId="0" fontId="6" fillId="0" borderId="0">
      <alignment vertical="center"/>
    </xf>
    <xf numFmtId="0" fontId="12" fillId="0" borderId="0">
      <alignment vertical="center"/>
    </xf>
    <xf numFmtId="0" fontId="6" fillId="0" borderId="0">
      <alignment vertical="center"/>
    </xf>
    <xf numFmtId="0" fontId="0" fillId="0" borderId="0"/>
    <xf numFmtId="185"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5"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54" fillId="17" borderId="0" applyNumberFormat="0" applyBorder="0" applyAlignment="0" applyProtection="0">
      <alignment vertical="center"/>
    </xf>
    <xf numFmtId="43" fontId="0" fillId="0" borderId="0" applyFont="0" applyFill="0" applyBorder="0" applyAlignment="0" applyProtection="0"/>
    <xf numFmtId="0" fontId="6" fillId="0" borderId="0">
      <alignment vertical="center"/>
    </xf>
    <xf numFmtId="0" fontId="0" fillId="0" borderId="0"/>
    <xf numFmtId="0" fontId="50" fillId="0" borderId="0"/>
    <xf numFmtId="0" fontId="76" fillId="0" borderId="0" applyNumberFormat="0" applyFill="0" applyBorder="0" applyAlignment="0" applyProtection="0">
      <alignment vertical="top"/>
      <protection locked="0"/>
    </xf>
    <xf numFmtId="0" fontId="0" fillId="0" borderId="0"/>
    <xf numFmtId="0" fontId="50" fillId="0" borderId="0"/>
    <xf numFmtId="0" fontId="76" fillId="0" borderId="0" applyNumberFormat="0" applyFill="0" applyBorder="0" applyAlignment="0" applyProtection="0">
      <alignment vertical="top"/>
      <protection locked="0"/>
    </xf>
    <xf numFmtId="0" fontId="50" fillId="0" borderId="0"/>
    <xf numFmtId="0" fontId="50" fillId="0" borderId="0"/>
    <xf numFmtId="0" fontId="5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62" fillId="0" borderId="15" applyNumberFormat="0" applyFill="0" applyAlignment="0" applyProtection="0">
      <alignment vertical="center"/>
    </xf>
    <xf numFmtId="0" fontId="0" fillId="0" borderId="0"/>
    <xf numFmtId="0" fontId="0" fillId="0" borderId="0"/>
    <xf numFmtId="185" fontId="0" fillId="0" borderId="0" applyFont="0" applyFill="0" applyBorder="0" applyAlignment="0" applyProtection="0"/>
    <xf numFmtId="0" fontId="12" fillId="0" borderId="0"/>
    <xf numFmtId="185" fontId="0" fillId="0" borderId="0" applyFont="0" applyFill="0" applyBorder="0" applyAlignment="0" applyProtection="0"/>
    <xf numFmtId="0" fontId="0" fillId="0" borderId="0"/>
    <xf numFmtId="0" fontId="0" fillId="0" borderId="0"/>
    <xf numFmtId="0" fontId="57" fillId="1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0" fontId="54" fillId="1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185" fontId="0" fillId="0" borderId="0" applyFont="0" applyFill="0" applyBorder="0" applyAlignment="0" applyProtection="0"/>
    <xf numFmtId="0" fontId="10" fillId="0" borderId="20" applyNumberFormat="0" applyFill="0" applyAlignment="0" applyProtection="0">
      <alignment vertical="center"/>
    </xf>
    <xf numFmtId="0" fontId="10" fillId="0" borderId="20" applyNumberFormat="0" applyFill="0" applyAlignment="0" applyProtection="0">
      <alignment vertical="center"/>
    </xf>
    <xf numFmtId="0" fontId="10" fillId="0" borderId="20" applyNumberFormat="0" applyFill="0" applyAlignment="0" applyProtection="0">
      <alignment vertical="center"/>
    </xf>
    <xf numFmtId="0" fontId="10" fillId="0" borderId="12" applyNumberFormat="0" applyFill="0" applyAlignment="0" applyProtection="0">
      <alignment vertical="center"/>
    </xf>
    <xf numFmtId="0" fontId="10" fillId="0" borderId="12" applyNumberFormat="0" applyFill="0" applyAlignment="0" applyProtection="0">
      <alignment vertical="center"/>
    </xf>
    <xf numFmtId="185" fontId="0" fillId="0" borderId="0" applyFont="0" applyFill="0" applyBorder="0" applyAlignment="0" applyProtection="0">
      <alignment vertical="center"/>
    </xf>
    <xf numFmtId="0" fontId="10" fillId="0" borderId="12" applyNumberFormat="0" applyFill="0" applyAlignment="0" applyProtection="0">
      <alignment vertical="center"/>
    </xf>
    <xf numFmtId="185"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10" fillId="0" borderId="20" applyNumberFormat="0" applyFill="0" applyAlignment="0" applyProtection="0">
      <alignment vertical="center"/>
    </xf>
    <xf numFmtId="0" fontId="10" fillId="0" borderId="20" applyNumberFormat="0" applyFill="0" applyAlignment="0" applyProtection="0">
      <alignment vertical="center"/>
    </xf>
    <xf numFmtId="0" fontId="48" fillId="0" borderId="0" applyNumberFormat="0" applyFill="0" applyBorder="0" applyAlignment="0" applyProtection="0">
      <alignment vertical="center"/>
    </xf>
    <xf numFmtId="0" fontId="10" fillId="0" borderId="20" applyNumberFormat="0" applyFill="0" applyAlignment="0" applyProtection="0">
      <alignment vertical="center"/>
    </xf>
    <xf numFmtId="0" fontId="10" fillId="0" borderId="20" applyNumberFormat="0" applyFill="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alignment vertical="center"/>
    </xf>
    <xf numFmtId="0" fontId="62" fillId="0" borderId="15" applyNumberFormat="0" applyFill="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0" fontId="57" fillId="2" borderId="13" applyNumberFormat="0" applyAlignment="0" applyProtection="0">
      <alignment vertical="center"/>
    </xf>
    <xf numFmtId="185" fontId="0" fillId="0" borderId="0" applyFont="0" applyFill="0" applyBorder="0" applyAlignment="0" applyProtection="0"/>
    <xf numFmtId="0" fontId="71" fillId="14" borderId="19" applyNumberFormat="0" applyAlignment="0" applyProtection="0">
      <alignment vertical="center"/>
    </xf>
    <xf numFmtId="185" fontId="0" fillId="0" borderId="0" applyFont="0" applyFill="0" applyBorder="0" applyAlignment="0" applyProtection="0">
      <alignment vertical="center"/>
    </xf>
    <xf numFmtId="0" fontId="56" fillId="16" borderId="13" applyNumberFormat="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0" fontId="56" fillId="16" borderId="13" applyNumberFormat="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0" fontId="0" fillId="9" borderId="11" applyNumberFormat="0" applyFont="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185" fontId="0" fillId="0" borderId="0" applyFont="0" applyFill="0" applyBorder="0" applyAlignment="0" applyProtection="0"/>
    <xf numFmtId="185" fontId="0" fillId="0" borderId="0" applyFont="0" applyFill="0" applyBorder="0" applyAlignment="0" applyProtection="0">
      <alignment vertical="center"/>
    </xf>
    <xf numFmtId="185" fontId="0" fillId="0" borderId="0" applyFont="0" applyFill="0" applyBorder="0" applyAlignment="0" applyProtection="0">
      <alignment vertical="center"/>
    </xf>
    <xf numFmtId="185" fontId="0" fillId="0" borderId="0" applyFont="0" applyFill="0" applyBorder="0" applyAlignment="0" applyProtection="0"/>
    <xf numFmtId="0" fontId="57" fillId="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2" borderId="13" applyNumberFormat="0" applyAlignment="0" applyProtection="0">
      <alignment vertical="center"/>
    </xf>
    <xf numFmtId="0" fontId="57" fillId="2" borderId="13" applyNumberFormat="0" applyAlignment="0" applyProtection="0">
      <alignment vertical="center"/>
    </xf>
    <xf numFmtId="0" fontId="57" fillId="2" borderId="13" applyNumberFormat="0" applyAlignment="0" applyProtection="0">
      <alignment vertical="center"/>
    </xf>
    <xf numFmtId="0" fontId="57" fillId="12" borderId="13" applyNumberFormat="0" applyAlignment="0" applyProtection="0">
      <alignment vertical="center"/>
    </xf>
    <xf numFmtId="0" fontId="57" fillId="2" borderId="13" applyNumberFormat="0" applyAlignment="0" applyProtection="0">
      <alignment vertical="center"/>
    </xf>
    <xf numFmtId="0" fontId="57" fillId="2" borderId="13" applyNumberFormat="0" applyAlignment="0" applyProtection="0">
      <alignment vertical="center"/>
    </xf>
    <xf numFmtId="0" fontId="57" fillId="2" borderId="13" applyNumberFormat="0" applyAlignment="0" applyProtection="0">
      <alignment vertical="center"/>
    </xf>
    <xf numFmtId="0" fontId="57" fillId="12" borderId="13" applyNumberFormat="0" applyAlignment="0" applyProtection="0">
      <alignment vertical="center"/>
    </xf>
    <xf numFmtId="0" fontId="57" fillId="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12" borderId="13" applyNumberFormat="0" applyAlignment="0" applyProtection="0">
      <alignment vertical="center"/>
    </xf>
    <xf numFmtId="0" fontId="57" fillId="2" borderId="13" applyNumberFormat="0" applyAlignment="0" applyProtection="0">
      <alignment vertical="center"/>
    </xf>
    <xf numFmtId="0" fontId="72" fillId="14" borderId="19" applyNumberFormat="0" applyAlignment="0" applyProtection="0">
      <alignment vertical="center"/>
    </xf>
    <xf numFmtId="0" fontId="72" fillId="14" borderId="19" applyNumberFormat="0" applyAlignment="0" applyProtection="0">
      <alignment vertical="center"/>
    </xf>
    <xf numFmtId="0" fontId="72"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1" fillId="14" borderId="19" applyNumberFormat="0" applyAlignment="0" applyProtection="0">
      <alignment vertical="center"/>
    </xf>
    <xf numFmtId="0" fontId="72" fillId="14" borderId="19" applyNumberFormat="0" applyAlignment="0" applyProtection="0">
      <alignment vertical="center"/>
    </xf>
    <xf numFmtId="0" fontId="72" fillId="14" borderId="19"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91"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7" fillId="15" borderId="0" applyNumberFormat="0" applyBorder="0" applyAlignment="0" applyProtection="0">
      <alignment vertical="center"/>
    </xf>
    <xf numFmtId="43" fontId="0" fillId="0" borderId="0" applyFont="0" applyFill="0" applyBorder="0" applyAlignment="0" applyProtection="0"/>
    <xf numFmtId="0" fontId="47" fillId="21" borderId="0" applyNumberFormat="0" applyBorder="0" applyAlignment="0" applyProtection="0">
      <alignment vertical="center"/>
    </xf>
    <xf numFmtId="43" fontId="0" fillId="0" borderId="0" applyFont="0" applyFill="0" applyBorder="0" applyAlignment="0" applyProtection="0"/>
    <xf numFmtId="0" fontId="47" fillId="2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2"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0" fillId="0" borderId="0" applyFont="0" applyFill="0" applyBorder="0" applyAlignment="0" applyProtection="0">
      <alignment vertical="center"/>
    </xf>
    <xf numFmtId="43" fontId="1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1" fillId="15" borderId="0" applyNumberFormat="0" applyBorder="0" applyAlignment="0" applyProtection="0">
      <alignment vertical="center"/>
    </xf>
    <xf numFmtId="43" fontId="0" fillId="0" borderId="0" applyFont="0" applyFill="0" applyBorder="0" applyAlignment="0" applyProtection="0"/>
    <xf numFmtId="0" fontId="51" fillId="15" borderId="0" applyNumberFormat="0" applyBorder="0" applyAlignment="0" applyProtection="0">
      <alignment vertical="center"/>
    </xf>
    <xf numFmtId="43" fontId="0" fillId="0" borderId="0" applyFont="0" applyFill="0" applyBorder="0" applyAlignment="0" applyProtection="0">
      <alignment vertical="center"/>
    </xf>
    <xf numFmtId="0" fontId="47" fillId="1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51" fillId="1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7" fillId="1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1"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21"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0" fillId="2" borderId="18" applyNumberFormat="0" applyAlignment="0" applyProtection="0">
      <alignment vertical="center"/>
    </xf>
    <xf numFmtId="43" fontId="0" fillId="0" borderId="0" applyFont="0" applyFill="0" applyBorder="0" applyAlignment="0" applyProtection="0"/>
    <xf numFmtId="0" fontId="51" fillId="24" borderId="0" applyNumberFormat="0" applyBorder="0" applyAlignment="0" applyProtection="0">
      <alignment vertical="center"/>
    </xf>
    <xf numFmtId="0" fontId="70" fillId="2" borderId="18" applyNumberFormat="0" applyAlignment="0" applyProtection="0">
      <alignment vertical="center"/>
    </xf>
    <xf numFmtId="43" fontId="0" fillId="0" borderId="0" applyFont="0" applyFill="0" applyBorder="0" applyAlignment="0" applyProtection="0">
      <alignment vertical="center"/>
    </xf>
    <xf numFmtId="0" fontId="70" fillId="2" borderId="18" applyNumberFormat="0" applyAlignment="0" applyProtection="0">
      <alignment vertical="center"/>
    </xf>
    <xf numFmtId="43" fontId="0" fillId="0" borderId="0" applyFont="0" applyFill="0" applyBorder="0" applyAlignment="0" applyProtection="0"/>
    <xf numFmtId="0" fontId="47" fillId="24" borderId="0" applyNumberFormat="0" applyBorder="0" applyAlignment="0" applyProtection="0">
      <alignment vertical="center"/>
    </xf>
    <xf numFmtId="0" fontId="70" fillId="2" borderId="18" applyNumberFormat="0" applyAlignment="0" applyProtection="0">
      <alignment vertical="center"/>
    </xf>
    <xf numFmtId="43" fontId="0" fillId="0" borderId="0" applyFont="0" applyFill="0" applyBorder="0" applyAlignment="0" applyProtection="0">
      <alignment vertical="center"/>
    </xf>
    <xf numFmtId="0" fontId="70" fillId="12" borderId="18"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70" fillId="2" borderId="18"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1" fillId="2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9" borderId="11"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5" fillId="1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2" fillId="0" borderId="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6"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6" borderId="0" applyNumberFormat="0" applyBorder="0" applyAlignment="0" applyProtection="0">
      <alignment vertical="center"/>
    </xf>
    <xf numFmtId="0" fontId="51" fillId="24"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6" borderId="0" applyNumberFormat="0" applyBorder="0" applyAlignment="0" applyProtection="0">
      <alignment vertical="center"/>
    </xf>
    <xf numFmtId="0" fontId="51" fillId="24"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47" fillId="22" borderId="0" applyNumberFormat="0" applyBorder="0" applyAlignment="0" applyProtection="0">
      <alignment vertical="center"/>
    </xf>
    <xf numFmtId="0" fontId="51"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47" fillId="22" borderId="0" applyNumberFormat="0" applyBorder="0" applyAlignment="0" applyProtection="0">
      <alignment vertical="center"/>
    </xf>
    <xf numFmtId="0" fontId="51" fillId="22"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47"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47" fillId="15" borderId="0" applyNumberFormat="0" applyBorder="0" applyAlignment="0" applyProtection="0">
      <alignment vertical="center"/>
    </xf>
    <xf numFmtId="0" fontId="51" fillId="15"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47" fillId="21" borderId="0" applyNumberFormat="0" applyBorder="0" applyAlignment="0" applyProtection="0">
      <alignment vertical="center"/>
    </xf>
    <xf numFmtId="0" fontId="51" fillId="26"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47" fillId="21" borderId="0" applyNumberFormat="0" applyBorder="0" applyAlignment="0" applyProtection="0">
      <alignment vertical="center"/>
    </xf>
    <xf numFmtId="0" fontId="51" fillId="26"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70" fillId="2" borderId="18" applyNumberFormat="0" applyAlignment="0" applyProtection="0">
      <alignment vertical="center"/>
    </xf>
    <xf numFmtId="0" fontId="47" fillId="24" borderId="0" applyNumberFormat="0" applyBorder="0" applyAlignment="0" applyProtection="0">
      <alignment vertical="center"/>
    </xf>
    <xf numFmtId="0" fontId="70" fillId="2" borderId="18" applyNumberFormat="0" applyAlignment="0" applyProtection="0">
      <alignment vertical="center"/>
    </xf>
    <xf numFmtId="0" fontId="51"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47" fillId="24" borderId="0" applyNumberFormat="0" applyBorder="0" applyAlignment="0" applyProtection="0">
      <alignment vertical="center"/>
    </xf>
    <xf numFmtId="0" fontId="51" fillId="24"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25" borderId="0" applyNumberFormat="0" applyBorder="0" applyAlignment="0" applyProtection="0">
      <alignment vertical="center"/>
    </xf>
    <xf numFmtId="0" fontId="51"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25" borderId="0" applyNumberFormat="0" applyBorder="0" applyAlignment="0" applyProtection="0">
      <alignment vertical="center"/>
    </xf>
    <xf numFmtId="0" fontId="51" fillId="25"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2" borderId="18" applyNumberFormat="0" applyAlignment="0" applyProtection="0">
      <alignment vertical="center"/>
    </xf>
    <xf numFmtId="0" fontId="70" fillId="12" borderId="18" applyNumberFormat="0" applyAlignment="0" applyProtection="0">
      <alignment vertical="center"/>
    </xf>
    <xf numFmtId="0" fontId="70" fillId="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70" fillId="12" borderId="18"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0" fillId="9" borderId="11" applyNumberFormat="0" applyFon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56" fillId="16" borderId="13" applyNumberFormat="0" applyAlignment="0" applyProtection="0">
      <alignment vertical="center"/>
    </xf>
    <xf numFmtId="0" fontId="0" fillId="9" borderId="11" applyNumberFormat="0" applyFont="0" applyAlignment="0" applyProtection="0">
      <alignment vertical="center"/>
    </xf>
    <xf numFmtId="0" fontId="56" fillId="16" borderId="13" applyNumberFormat="0" applyAlignment="0" applyProtection="0">
      <alignment vertical="center"/>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1" fontId="2" fillId="0" borderId="3">
      <alignment vertical="center"/>
      <protection locked="0"/>
    </xf>
    <xf numFmtId="0" fontId="81" fillId="0" borderId="0">
      <alignment vertical="center"/>
    </xf>
    <xf numFmtId="0" fontId="81" fillId="0" borderId="0"/>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182" fontId="2" fillId="0" borderId="3">
      <alignment vertical="center"/>
      <protection locked="0"/>
    </xf>
    <xf numFmtId="0" fontId="50" fillId="0" borderId="0"/>
    <xf numFmtId="0" fontId="47" fillId="6" borderId="0" applyNumberFormat="0" applyBorder="0" applyAlignment="0" applyProtection="0">
      <alignment vertical="center"/>
    </xf>
    <xf numFmtId="0" fontId="47" fillId="24" borderId="0" applyNumberFormat="0" applyBorder="0" applyAlignment="0" applyProtection="0">
      <alignment vertical="center"/>
    </xf>
    <xf numFmtId="0" fontId="47" fillId="22" borderId="0" applyNumberFormat="0" applyBorder="0" applyAlignment="0" applyProtection="0">
      <alignment vertical="center"/>
    </xf>
    <xf numFmtId="0" fontId="47" fillId="25" borderId="0" applyNumberFormat="0" applyBorder="0" applyAlignment="0" applyProtection="0">
      <alignment vertical="center"/>
    </xf>
    <xf numFmtId="0" fontId="47" fillId="15" borderId="0" applyNumberFormat="0" applyBorder="0" applyAlignment="0" applyProtection="0">
      <alignment vertical="center"/>
    </xf>
    <xf numFmtId="0" fontId="47" fillId="14" borderId="0" applyNumberFormat="0" applyBorder="0" applyAlignment="0" applyProtection="0">
      <alignment vertical="center"/>
    </xf>
    <xf numFmtId="0" fontId="47" fillId="21" borderId="0" applyNumberFormat="0" applyBorder="0" applyAlignment="0" applyProtection="0">
      <alignment vertical="center"/>
    </xf>
    <xf numFmtId="0" fontId="47" fillId="13" borderId="0" applyNumberFormat="0" applyBorder="0" applyAlignment="0" applyProtection="0">
      <alignment vertical="center"/>
    </xf>
    <xf numFmtId="0" fontId="47" fillId="24" borderId="0" applyNumberFormat="0" applyBorder="0" applyAlignment="0" applyProtection="0">
      <alignment vertical="center"/>
    </xf>
    <xf numFmtId="0" fontId="47" fillId="6" borderId="0" applyNumberFormat="0" applyBorder="0" applyAlignment="0" applyProtection="0">
      <alignment vertical="center"/>
    </xf>
    <xf numFmtId="0" fontId="47" fillId="25" borderId="0" applyNumberFormat="0" applyBorder="0" applyAlignment="0" applyProtection="0">
      <alignment vertical="center"/>
    </xf>
    <xf numFmtId="0" fontId="47" fillId="15" borderId="0" applyNumberFormat="0" applyBorder="0" applyAlignment="0" applyProtection="0">
      <alignment vertical="center"/>
    </xf>
    <xf numFmtId="43" fontId="12" fillId="0" borderId="0" applyFont="0" applyFill="0" applyBorder="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0" fillId="9" borderId="11" applyNumberFormat="0" applyFont="0" applyAlignment="0" applyProtection="0">
      <alignment vertical="center"/>
    </xf>
    <xf numFmtId="0" fontId="12" fillId="9" borderId="11" applyNumberFormat="0" applyFont="0" applyAlignment="0" applyProtection="0">
      <alignment vertical="center"/>
    </xf>
    <xf numFmtId="0" fontId="0" fillId="0" borderId="0">
      <alignment vertical="center"/>
    </xf>
  </cellStyleXfs>
  <cellXfs count="394">
    <xf numFmtId="0" fontId="0" fillId="0" borderId="0" xfId="0" applyAlignment="1">
      <alignment vertical="center"/>
    </xf>
    <xf numFmtId="0" fontId="0" fillId="0" borderId="0" xfId="566" applyFill="1" applyAlignment="1">
      <alignment vertical="center"/>
    </xf>
    <xf numFmtId="0" fontId="1" fillId="0" borderId="0" xfId="566" applyFont="1" applyFill="1" applyAlignment="1">
      <alignment horizontal="center" vertical="center"/>
    </xf>
    <xf numFmtId="0" fontId="2" fillId="0" borderId="0" xfId="566" applyFont="1" applyFill="1" applyAlignment="1">
      <alignment vertical="center"/>
    </xf>
    <xf numFmtId="0" fontId="3" fillId="0" borderId="0" xfId="566" applyFont="1" applyFill="1" applyAlignment="1">
      <alignment horizontal="left" vertical="center"/>
    </xf>
    <xf numFmtId="0" fontId="4" fillId="0" borderId="0" xfId="566" applyFont="1" applyFill="1" applyBorder="1" applyAlignment="1">
      <alignment horizontal="right" vertical="center"/>
    </xf>
    <xf numFmtId="0" fontId="5" fillId="0" borderId="1" xfId="644" applyFont="1" applyFill="1" applyBorder="1" applyAlignment="1">
      <alignment horizontal="center" vertical="center"/>
    </xf>
    <xf numFmtId="0" fontId="5" fillId="0" borderId="2" xfId="644" applyFont="1" applyFill="1" applyBorder="1" applyAlignment="1">
      <alignment horizontal="center" vertical="center"/>
    </xf>
    <xf numFmtId="0" fontId="5" fillId="0" borderId="3" xfId="644" applyFont="1" applyFill="1" applyBorder="1" applyAlignment="1">
      <alignment horizontal="center" vertical="center"/>
    </xf>
    <xf numFmtId="0" fontId="6" fillId="0" borderId="3" xfId="644" applyFont="1" applyFill="1" applyBorder="1" applyAlignment="1">
      <alignment horizontal="left" vertical="center"/>
    </xf>
    <xf numFmtId="0" fontId="6" fillId="0" borderId="3" xfId="644" applyFont="1" applyFill="1" applyBorder="1" applyAlignment="1">
      <alignment vertical="center" wrapText="1"/>
    </xf>
    <xf numFmtId="0" fontId="7" fillId="0" borderId="3" xfId="644" applyFont="1" applyFill="1" applyBorder="1" applyAlignment="1"/>
    <xf numFmtId="0" fontId="2" fillId="0" borderId="4" xfId="566" applyFont="1" applyFill="1" applyBorder="1" applyAlignment="1">
      <alignment vertical="center"/>
    </xf>
    <xf numFmtId="0" fontId="0" fillId="0" borderId="0" xfId="566" applyFill="1" applyAlignment="1"/>
    <xf numFmtId="0" fontId="2" fillId="0" borderId="0" xfId="566" applyFont="1" applyFill="1" applyAlignment="1"/>
    <xf numFmtId="0" fontId="7" fillId="0" borderId="3" xfId="644" applyFont="1" applyFill="1" applyBorder="1" applyAlignment="1">
      <alignment vertical="center"/>
    </xf>
    <xf numFmtId="0" fontId="8" fillId="0" borderId="0" xfId="566" applyFont="1">
      <alignment vertical="center"/>
    </xf>
    <xf numFmtId="0" fontId="0" fillId="0" borderId="0" xfId="566">
      <alignment vertical="center"/>
    </xf>
    <xf numFmtId="195" fontId="0" fillId="0" borderId="0" xfId="566" applyNumberFormat="1">
      <alignment vertical="center"/>
    </xf>
    <xf numFmtId="0" fontId="9" fillId="0" borderId="0" xfId="3468" applyNumberFormat="1" applyFont="1" applyFill="1" applyBorder="1" applyAlignment="1" applyProtection="1">
      <alignment horizontal="center" vertical="center"/>
    </xf>
    <xf numFmtId="0" fontId="2" fillId="0" borderId="0" xfId="3468" applyNumberFormat="1" applyFont="1" applyFill="1" applyBorder="1" applyAlignment="1" applyProtection="1"/>
    <xf numFmtId="0" fontId="2" fillId="0" borderId="0" xfId="3468" applyFont="1" applyFill="1"/>
    <xf numFmtId="195" fontId="2" fillId="0" borderId="0" xfId="3468" applyNumberFormat="1" applyFont="1" applyFill="1" applyAlignment="1">
      <alignment horizontal="right"/>
    </xf>
    <xf numFmtId="0" fontId="10" fillId="0" borderId="5" xfId="3468" applyNumberFormat="1" applyFont="1" applyFill="1" applyBorder="1" applyAlignment="1" applyProtection="1">
      <alignment horizontal="center" vertical="center" wrapText="1"/>
    </xf>
    <xf numFmtId="189" fontId="11" fillId="0" borderId="6" xfId="3892" applyNumberFormat="1" applyFont="1" applyFill="1" applyBorder="1" applyAlignment="1" applyProtection="1">
      <alignment horizontal="center" vertical="center"/>
    </xf>
    <xf numFmtId="195" fontId="11" fillId="0" borderId="3" xfId="3892" applyNumberFormat="1" applyFont="1" applyFill="1" applyBorder="1" applyAlignment="1" applyProtection="1">
      <alignment horizontal="center" vertical="center" wrapText="1"/>
    </xf>
    <xf numFmtId="195" fontId="11" fillId="0" borderId="5" xfId="3468" applyNumberFormat="1" applyFont="1" applyFill="1" applyBorder="1" applyAlignment="1">
      <alignment horizontal="center" vertical="center" wrapText="1"/>
    </xf>
    <xf numFmtId="0" fontId="10" fillId="0" borderId="7" xfId="3468" applyNumberFormat="1" applyFont="1" applyFill="1" applyBorder="1" applyAlignment="1" applyProtection="1">
      <alignment horizontal="center" vertical="center" wrapText="1"/>
    </xf>
    <xf numFmtId="189" fontId="11" fillId="0" borderId="8" xfId="3892" applyNumberFormat="1" applyFont="1" applyFill="1" applyBorder="1" applyAlignment="1" applyProtection="1">
      <alignment horizontal="center" vertical="center"/>
    </xf>
    <xf numFmtId="195" fontId="11" fillId="0" borderId="7" xfId="3468" applyNumberFormat="1" applyFont="1" applyFill="1" applyBorder="1" applyAlignment="1">
      <alignment horizontal="center" vertical="center" wrapText="1"/>
    </xf>
    <xf numFmtId="0" fontId="10" fillId="0" borderId="3" xfId="3463" applyNumberFormat="1" applyFont="1" applyFill="1" applyBorder="1" applyAlignment="1" applyProtection="1">
      <alignment horizontal="left" vertical="center" wrapText="1"/>
    </xf>
    <xf numFmtId="193" fontId="10" fillId="0" borderId="3" xfId="1369" applyNumberFormat="1" applyFont="1" applyFill="1" applyBorder="1" applyAlignment="1" applyProtection="1">
      <alignment vertical="center" wrapText="1"/>
    </xf>
    <xf numFmtId="198" fontId="10" fillId="0" borderId="3" xfId="3463" applyNumberFormat="1" applyFont="1" applyFill="1" applyBorder="1" applyAlignment="1" applyProtection="1">
      <alignment vertical="center" wrapText="1"/>
    </xf>
    <xf numFmtId="0" fontId="11" fillId="0" borderId="3" xfId="747" applyNumberFormat="1" applyFont="1" applyFill="1" applyBorder="1" applyAlignment="1" applyProtection="1">
      <alignment vertical="center" wrapText="1"/>
    </xf>
    <xf numFmtId="0" fontId="0" fillId="0" borderId="3" xfId="1369" applyNumberFormat="1" applyFont="1" applyFill="1" applyBorder="1" applyAlignment="1">
      <alignment vertical="center" wrapText="1"/>
    </xf>
    <xf numFmtId="49" fontId="2" fillId="0" borderId="3" xfId="3857" applyNumberFormat="1" applyFont="1" applyFill="1" applyBorder="1" applyAlignment="1">
      <alignment vertical="center"/>
    </xf>
    <xf numFmtId="193" fontId="12" fillId="0" borderId="3" xfId="1369" applyNumberFormat="1" applyFont="1" applyFill="1" applyBorder="1" applyAlignment="1" applyProtection="1">
      <alignment vertical="center" wrapText="1"/>
    </xf>
    <xf numFmtId="198" fontId="12" fillId="0" borderId="3" xfId="3463" applyNumberFormat="1" applyFont="1" applyFill="1" applyBorder="1" applyAlignment="1" applyProtection="1">
      <alignment vertical="center" wrapText="1"/>
    </xf>
    <xf numFmtId="0" fontId="2" fillId="0" borderId="3" xfId="747" applyNumberFormat="1" applyFont="1" applyFill="1" applyBorder="1" applyAlignment="1" applyProtection="1">
      <alignment vertical="center" wrapText="1"/>
    </xf>
    <xf numFmtId="0" fontId="11" fillId="0" borderId="3" xfId="1369" applyNumberFormat="1" applyFont="1" applyFill="1" applyBorder="1" applyAlignment="1">
      <alignment vertical="center" wrapText="1"/>
    </xf>
    <xf numFmtId="49" fontId="2" fillId="2" borderId="3" xfId="3857" applyNumberFormat="1" applyFont="1" applyFill="1" applyBorder="1" applyAlignment="1">
      <alignment vertical="center"/>
    </xf>
    <xf numFmtId="193" fontId="2" fillId="0" borderId="3" xfId="1369" applyNumberFormat="1" applyFont="1" applyFill="1" applyBorder="1" applyAlignment="1">
      <alignment vertical="center" wrapText="1"/>
    </xf>
    <xf numFmtId="0" fontId="2" fillId="0" borderId="3" xfId="1369" applyNumberFormat="1" applyFont="1" applyFill="1" applyBorder="1" applyAlignment="1">
      <alignment vertical="center" wrapText="1"/>
    </xf>
    <xf numFmtId="0" fontId="12" fillId="0" borderId="9" xfId="0" applyFont="1" applyFill="1" applyBorder="1" applyAlignment="1">
      <alignment wrapText="1"/>
    </xf>
    <xf numFmtId="0" fontId="2" fillId="0" borderId="3" xfId="3463" applyFont="1" applyFill="1" applyBorder="1" applyAlignment="1">
      <alignment vertical="center"/>
    </xf>
    <xf numFmtId="197" fontId="2" fillId="0" borderId="3" xfId="1369" applyNumberFormat="1" applyFont="1" applyFill="1" applyBorder="1" applyAlignment="1">
      <alignment vertical="center" wrapText="1"/>
    </xf>
    <xf numFmtId="49" fontId="2" fillId="0" borderId="3" xfId="2861" applyNumberFormat="1" applyFont="1" applyFill="1" applyBorder="1" applyAlignment="1">
      <alignment vertical="center"/>
    </xf>
    <xf numFmtId="193" fontId="11" fillId="0" borderId="3" xfId="1369" applyNumberFormat="1" applyFont="1" applyFill="1" applyBorder="1" applyAlignment="1">
      <alignment vertical="center" wrapText="1"/>
    </xf>
    <xf numFmtId="49" fontId="2" fillId="0" borderId="3" xfId="2865" applyNumberFormat="1" applyFont="1" applyFill="1" applyBorder="1" applyAlignment="1">
      <alignment vertical="center"/>
    </xf>
    <xf numFmtId="49" fontId="2" fillId="0" borderId="3" xfId="3446" applyNumberFormat="1" applyFont="1" applyFill="1" applyBorder="1" applyAlignment="1">
      <alignment vertical="center"/>
    </xf>
    <xf numFmtId="0" fontId="0" fillId="0" borderId="3" xfId="566" applyBorder="1">
      <alignment vertical="center"/>
    </xf>
    <xf numFmtId="195" fontId="0" fillId="0" borderId="3" xfId="566" applyNumberFormat="1" applyBorder="1">
      <alignment vertical="center"/>
    </xf>
    <xf numFmtId="0" fontId="13" fillId="0" borderId="3" xfId="3463" applyNumberFormat="1" applyFont="1" applyFill="1" applyBorder="1" applyAlignment="1" applyProtection="1">
      <alignment horizontal="left" vertical="center" wrapText="1"/>
    </xf>
    <xf numFmtId="49" fontId="2" fillId="0" borderId="3" xfId="2869" applyNumberFormat="1" applyFont="1" applyFill="1" applyBorder="1" applyAlignment="1">
      <alignment vertical="center"/>
    </xf>
    <xf numFmtId="0" fontId="12" fillId="0" borderId="3" xfId="3463" applyNumberFormat="1" applyFont="1" applyFill="1" applyBorder="1" applyAlignment="1" applyProtection="1">
      <alignment horizontal="left" vertical="center" wrapText="1"/>
    </xf>
    <xf numFmtId="49" fontId="2" fillId="0" borderId="3" xfId="3296" applyNumberFormat="1" applyFont="1" applyFill="1" applyBorder="1" applyAlignment="1">
      <alignment vertical="center"/>
    </xf>
    <xf numFmtId="49" fontId="2" fillId="0" borderId="3" xfId="3858" applyNumberFormat="1" applyFont="1" applyFill="1" applyBorder="1" applyAlignment="1">
      <alignment vertical="center"/>
    </xf>
    <xf numFmtId="49" fontId="2" fillId="0" borderId="3" xfId="2862" applyNumberFormat="1" applyFont="1" applyFill="1" applyBorder="1" applyAlignment="1">
      <alignment vertical="center"/>
    </xf>
    <xf numFmtId="49" fontId="2" fillId="0" borderId="3" xfId="3855" applyNumberFormat="1" applyFont="1" applyFill="1" applyBorder="1" applyAlignment="1">
      <alignment vertical="center"/>
    </xf>
    <xf numFmtId="49" fontId="2" fillId="0" borderId="3" xfId="3291" applyNumberFormat="1" applyFont="1" applyFill="1" applyBorder="1" applyAlignment="1">
      <alignment vertical="center"/>
    </xf>
    <xf numFmtId="0" fontId="0" fillId="0" borderId="0" xfId="566" applyFont="1">
      <alignment vertical="center"/>
    </xf>
    <xf numFmtId="197" fontId="0" fillId="0" borderId="0" xfId="566" applyNumberFormat="1">
      <alignment vertical="center"/>
    </xf>
    <xf numFmtId="197" fontId="9" fillId="0" borderId="0" xfId="3468" applyNumberFormat="1" applyFont="1" applyFill="1" applyBorder="1" applyAlignment="1" applyProtection="1">
      <alignment horizontal="center" vertical="center"/>
    </xf>
    <xf numFmtId="0" fontId="0" fillId="0" borderId="0" xfId="3468" applyNumberFormat="1" applyFont="1" applyFill="1" applyBorder="1" applyAlignment="1" applyProtection="1"/>
    <xf numFmtId="0" fontId="0" fillId="0" borderId="0" xfId="3468" applyFill="1"/>
    <xf numFmtId="197" fontId="0" fillId="0" borderId="0" xfId="3468" applyNumberFormat="1" applyFont="1" applyFill="1" applyAlignment="1">
      <alignment horizontal="right"/>
    </xf>
    <xf numFmtId="197" fontId="11" fillId="0" borderId="3" xfId="3892" applyNumberFormat="1" applyFont="1" applyFill="1" applyBorder="1" applyAlignment="1" applyProtection="1">
      <alignment horizontal="center" vertical="center" wrapText="1"/>
    </xf>
    <xf numFmtId="0" fontId="10" fillId="0" borderId="3" xfId="1369" applyNumberFormat="1" applyFont="1" applyFill="1" applyBorder="1" applyAlignment="1" applyProtection="1">
      <alignment vertical="center" wrapText="1"/>
    </xf>
    <xf numFmtId="197" fontId="11" fillId="0" borderId="3" xfId="747" applyNumberFormat="1" applyFont="1" applyFill="1" applyBorder="1" applyAlignment="1" applyProtection="1">
      <alignment vertical="center" wrapText="1"/>
    </xf>
    <xf numFmtId="0" fontId="0" fillId="0" borderId="3" xfId="1369" applyNumberFormat="1" applyFont="1" applyFill="1" applyBorder="1" applyAlignment="1"/>
    <xf numFmtId="0" fontId="12" fillId="0" borderId="3" xfId="1369" applyNumberFormat="1" applyFont="1" applyFill="1" applyBorder="1" applyAlignment="1" applyProtection="1">
      <alignment vertical="center" wrapText="1"/>
    </xf>
    <xf numFmtId="197" fontId="2" fillId="0" borderId="3" xfId="3463" applyNumberFormat="1" applyFont="1" applyFill="1" applyBorder="1" applyAlignment="1" applyProtection="1">
      <alignment vertical="center" wrapText="1"/>
    </xf>
    <xf numFmtId="197" fontId="2" fillId="0" borderId="3" xfId="747" applyNumberFormat="1" applyFont="1" applyFill="1" applyBorder="1" applyAlignment="1" applyProtection="1">
      <alignment vertical="center" wrapText="1"/>
    </xf>
    <xf numFmtId="197" fontId="11" fillId="0" borderId="3" xfId="1369" applyNumberFormat="1" applyFont="1" applyFill="1" applyBorder="1" applyAlignment="1"/>
    <xf numFmtId="197" fontId="2" fillId="0" borderId="3" xfId="1369" applyNumberFormat="1" applyFont="1" applyFill="1" applyBorder="1" applyAlignment="1"/>
    <xf numFmtId="0" fontId="2" fillId="0" borderId="3" xfId="1369" applyNumberFormat="1" applyFont="1" applyFill="1" applyBorder="1" applyAlignment="1"/>
    <xf numFmtId="0" fontId="12" fillId="2" borderId="3" xfId="3463" applyNumberFormat="1" applyFont="1" applyFill="1" applyBorder="1" applyAlignment="1" applyProtection="1">
      <alignment horizontal="left" vertical="center" wrapText="1"/>
    </xf>
    <xf numFmtId="0" fontId="8" fillId="0" borderId="3" xfId="1369" applyNumberFormat="1" applyFont="1" applyFill="1" applyBorder="1" applyAlignment="1"/>
    <xf numFmtId="197" fontId="8" fillId="0" borderId="3" xfId="1369" applyNumberFormat="1" applyFont="1" applyFill="1" applyBorder="1" applyAlignment="1"/>
    <xf numFmtId="197" fontId="0" fillId="0" borderId="3" xfId="566" applyNumberFormat="1" applyBorder="1">
      <alignment vertical="center"/>
    </xf>
    <xf numFmtId="0" fontId="0" fillId="0" borderId="3" xfId="3463" applyFill="1" applyBorder="1" applyAlignment="1">
      <alignment vertical="center"/>
    </xf>
    <xf numFmtId="0" fontId="14" fillId="0" borderId="0" xfId="566" applyFont="1" applyFill="1">
      <alignment vertical="center"/>
    </xf>
    <xf numFmtId="0" fontId="0" fillId="0" borderId="0" xfId="566" applyFill="1">
      <alignment vertical="center"/>
    </xf>
    <xf numFmtId="0" fontId="0" fillId="0" borderId="0" xfId="3468" applyFont="1" applyFill="1" applyAlignment="1">
      <alignment horizontal="right"/>
    </xf>
    <xf numFmtId="0" fontId="2" fillId="0" borderId="0" xfId="3468" applyFont="1" applyFill="1" applyAlignment="1">
      <alignment horizontal="right" vertical="center"/>
    </xf>
    <xf numFmtId="189" fontId="11" fillId="0" borderId="3" xfId="3892" applyNumberFormat="1" applyFont="1" applyFill="1" applyBorder="1" applyAlignment="1" applyProtection="1">
      <alignment horizontal="center" vertical="center" wrapText="1"/>
    </xf>
    <xf numFmtId="0" fontId="11" fillId="0" borderId="3" xfId="3468" applyFont="1" applyFill="1" applyBorder="1" applyAlignment="1">
      <alignment horizontal="center" vertical="center" wrapText="1"/>
    </xf>
    <xf numFmtId="0" fontId="12" fillId="0" borderId="3" xfId="1369" applyNumberFormat="1" applyFont="1" applyFill="1" applyBorder="1" applyAlignment="1" applyProtection="1">
      <alignment horizontal="left" vertical="center" wrapText="1"/>
    </xf>
    <xf numFmtId="0" fontId="2" fillId="0" borderId="3" xfId="644" applyNumberFormat="1" applyFont="1" applyFill="1" applyBorder="1" applyAlignment="1">
      <alignment vertical="center" wrapText="1"/>
    </xf>
    <xf numFmtId="0" fontId="2" fillId="0" borderId="3" xfId="834" applyNumberFormat="1" applyFont="1" applyFill="1" applyBorder="1" applyAlignment="1">
      <alignment vertical="center" wrapText="1"/>
    </xf>
    <xf numFmtId="0" fontId="2" fillId="0" borderId="3" xfId="3891" applyNumberFormat="1" applyFont="1" applyFill="1" applyBorder="1" applyAlignment="1">
      <alignment vertical="center" wrapText="1"/>
    </xf>
    <xf numFmtId="0" fontId="15" fillId="0" borderId="3" xfId="1369" applyNumberFormat="1" applyFont="1" applyFill="1" applyBorder="1" applyAlignment="1" applyProtection="1">
      <alignment horizontal="left" vertical="center" wrapText="1"/>
    </xf>
    <xf numFmtId="0" fontId="7" fillId="0" borderId="3" xfId="644" applyNumberFormat="1" applyFont="1" applyFill="1" applyBorder="1" applyAlignment="1">
      <alignment vertical="center" wrapText="1"/>
    </xf>
    <xf numFmtId="0" fontId="7" fillId="0" borderId="3" xfId="834" applyNumberFormat="1" applyFont="1" applyFill="1" applyBorder="1" applyAlignment="1">
      <alignment vertical="center" wrapText="1"/>
    </xf>
    <xf numFmtId="0" fontId="7" fillId="0" borderId="3" xfId="3891" applyNumberFormat="1" applyFont="1" applyFill="1" applyBorder="1" applyAlignment="1">
      <alignment vertical="center" wrapText="1"/>
    </xf>
    <xf numFmtId="0" fontId="12" fillId="0" borderId="3" xfId="2503" applyNumberFormat="1" applyFont="1" applyFill="1" applyBorder="1" applyAlignment="1">
      <alignment vertical="center" wrapText="1"/>
    </xf>
    <xf numFmtId="0" fontId="11" fillId="0" borderId="3" xfId="3891" applyFont="1" applyFill="1" applyBorder="1" applyAlignment="1">
      <alignment horizontal="center" vertical="center" wrapText="1"/>
    </xf>
    <xf numFmtId="0" fontId="11" fillId="0" borderId="3" xfId="3891" applyNumberFormat="1" applyFont="1" applyFill="1" applyBorder="1" applyAlignment="1">
      <alignment vertical="center" wrapText="1"/>
    </xf>
    <xf numFmtId="0" fontId="11" fillId="0" borderId="3" xfId="834" applyNumberFormat="1" applyFont="1" applyFill="1" applyBorder="1" applyAlignment="1">
      <alignment vertical="center" wrapText="1"/>
    </xf>
    <xf numFmtId="0" fontId="8" fillId="0" borderId="0" xfId="566" applyFont="1" applyFill="1">
      <alignment vertical="center"/>
    </xf>
    <xf numFmtId="0" fontId="16" fillId="0" borderId="0" xfId="3468" applyNumberFormat="1" applyFont="1" applyFill="1" applyBorder="1" applyAlignment="1" applyProtection="1"/>
    <xf numFmtId="189" fontId="11" fillId="0" borderId="3" xfId="3892" applyNumberFormat="1" applyFont="1" applyFill="1" applyBorder="1" applyAlignment="1" applyProtection="1">
      <alignment horizontal="center" vertical="center"/>
    </xf>
    <xf numFmtId="0" fontId="0" fillId="0" borderId="3" xfId="3891" applyNumberFormat="1" applyFill="1" applyBorder="1" applyAlignment="1">
      <alignment vertical="center" wrapText="1"/>
    </xf>
    <xf numFmtId="193" fontId="2" fillId="0" borderId="3" xfId="3891" applyNumberFormat="1" applyFont="1" applyFill="1" applyBorder="1" applyAlignment="1">
      <alignment vertical="center" wrapText="1"/>
    </xf>
    <xf numFmtId="0" fontId="15" fillId="0" borderId="3" xfId="1369" applyNumberFormat="1" applyFont="1" applyFill="1" applyBorder="1" applyAlignment="1" applyProtection="1">
      <alignment horizontal="left" vertical="center" wrapText="1" indent="1"/>
    </xf>
    <xf numFmtId="193" fontId="7" fillId="0" borderId="3" xfId="3891" applyNumberFormat="1" applyFont="1" applyFill="1" applyBorder="1" applyAlignment="1">
      <alignment vertical="center" wrapText="1"/>
    </xf>
    <xf numFmtId="0" fontId="14" fillId="0" borderId="3" xfId="3891" applyNumberFormat="1" applyFont="1" applyFill="1" applyBorder="1" applyAlignment="1">
      <alignment vertical="center" wrapText="1"/>
    </xf>
    <xf numFmtId="0" fontId="10" fillId="0" borderId="3" xfId="1369" applyNumberFormat="1" applyFont="1" applyFill="1" applyBorder="1" applyAlignment="1" applyProtection="1">
      <alignment horizontal="center" vertical="center" wrapText="1"/>
    </xf>
    <xf numFmtId="0" fontId="8" fillId="0" borderId="3" xfId="3891" applyNumberFormat="1" applyFont="1" applyFill="1" applyBorder="1" applyAlignment="1">
      <alignment vertical="center" wrapText="1"/>
    </xf>
    <xf numFmtId="0" fontId="8" fillId="0" borderId="0" xfId="644" applyFont="1" applyFill="1" applyAlignment="1">
      <alignment vertical="center"/>
    </xf>
    <xf numFmtId="0" fontId="17" fillId="0" borderId="0" xfId="644" applyFont="1" applyFill="1" applyAlignment="1">
      <alignment vertical="center"/>
    </xf>
    <xf numFmtId="0" fontId="0" fillId="0" borderId="0" xfId="644" applyFill="1" applyAlignment="1">
      <alignment vertical="center"/>
    </xf>
    <xf numFmtId="0" fontId="9" fillId="0" borderId="0" xfId="2503" applyFont="1" applyFill="1" applyAlignment="1">
      <alignment horizontal="center" vertical="center"/>
    </xf>
    <xf numFmtId="0" fontId="11" fillId="0" borderId="4" xfId="3743" applyFont="1" applyFill="1" applyBorder="1" applyAlignment="1">
      <alignment vertical="center" wrapText="1"/>
    </xf>
    <xf numFmtId="0" fontId="2" fillId="0" borderId="0" xfId="644" applyFont="1" applyFill="1" applyAlignment="1">
      <alignment horizontal="right" vertical="center"/>
    </xf>
    <xf numFmtId="0" fontId="0" fillId="0" borderId="0" xfId="1108" applyFill="1"/>
    <xf numFmtId="0" fontId="18" fillId="0" borderId="3" xfId="1108" applyFont="1" applyFill="1" applyBorder="1" applyAlignment="1">
      <alignment horizontal="center" vertical="center" wrapText="1"/>
    </xf>
    <xf numFmtId="0" fontId="18" fillId="0" borderId="3" xfId="644" applyFont="1" applyFill="1" applyBorder="1" applyAlignment="1">
      <alignment horizontal="center" vertical="center" wrapText="1"/>
    </xf>
    <xf numFmtId="0" fontId="8" fillId="0" borderId="1" xfId="3743" applyFont="1" applyFill="1" applyBorder="1" applyAlignment="1">
      <alignment horizontal="left" vertical="center"/>
    </xf>
    <xf numFmtId="0" fontId="8" fillId="0" borderId="2" xfId="3743" applyFont="1" applyFill="1" applyBorder="1" applyAlignment="1">
      <alignment horizontal="left" vertical="center"/>
    </xf>
    <xf numFmtId="189" fontId="19" fillId="0" borderId="3" xfId="2503" applyNumberFormat="1" applyFont="1" applyFill="1" applyBorder="1" applyAlignment="1">
      <alignment horizontal="right" vertical="center"/>
    </xf>
    <xf numFmtId="182" fontId="8" fillId="0" borderId="3" xfId="644" applyNumberFormat="1" applyFont="1" applyFill="1" applyBorder="1" applyAlignment="1">
      <alignment vertical="center"/>
    </xf>
    <xf numFmtId="0" fontId="19" fillId="0" borderId="3" xfId="2503" applyFont="1" applyFill="1" applyBorder="1" applyAlignment="1">
      <alignment vertical="center"/>
    </xf>
    <xf numFmtId="0" fontId="17" fillId="0" borderId="1" xfId="3743" applyFont="1" applyFill="1" applyBorder="1" applyAlignment="1">
      <alignment horizontal="left" vertical="center"/>
    </xf>
    <xf numFmtId="0" fontId="17" fillId="0" borderId="2" xfId="3743" applyFont="1" applyFill="1" applyBorder="1" applyAlignment="1">
      <alignment horizontal="left" vertical="center"/>
    </xf>
    <xf numFmtId="189" fontId="20" fillId="0" borderId="3" xfId="2503" applyNumberFormat="1" applyFont="1" applyFill="1" applyBorder="1" applyAlignment="1">
      <alignment horizontal="right" vertical="center"/>
    </xf>
    <xf numFmtId="182" fontId="17" fillId="0" borderId="3" xfId="644" applyNumberFormat="1" applyFont="1" applyFill="1" applyBorder="1" applyAlignment="1">
      <alignment vertical="center"/>
    </xf>
    <xf numFmtId="0" fontId="20" fillId="0" borderId="3" xfId="2503" applyFont="1" applyFill="1" applyBorder="1" applyAlignment="1">
      <alignment vertical="center"/>
    </xf>
    <xf numFmtId="0" fontId="0" fillId="0" borderId="3" xfId="3743" applyFont="1" applyFill="1" applyBorder="1" applyAlignment="1">
      <alignment horizontal="left" vertical="center" indent="1"/>
    </xf>
    <xf numFmtId="0" fontId="0" fillId="0" borderId="3" xfId="3743" applyFont="1" applyFill="1" applyBorder="1" applyAlignment="1">
      <alignment vertical="center" wrapText="1" shrinkToFit="1"/>
    </xf>
    <xf numFmtId="189" fontId="15" fillId="0" borderId="3" xfId="2503" applyNumberFormat="1" applyFont="1" applyFill="1" applyBorder="1" applyAlignment="1">
      <alignment horizontal="right" vertical="center"/>
    </xf>
    <xf numFmtId="182" fontId="0" fillId="0" borderId="3" xfId="644" applyNumberFormat="1" applyFill="1" applyBorder="1" applyAlignment="1">
      <alignment vertical="center"/>
    </xf>
    <xf numFmtId="0" fontId="15" fillId="0" borderId="3" xfId="2503" applyFont="1" applyFill="1" applyBorder="1" applyAlignment="1">
      <alignment vertical="center"/>
    </xf>
    <xf numFmtId="0" fontId="0" fillId="0" borderId="3" xfId="3743" applyFont="1" applyFill="1" applyBorder="1" applyAlignment="1">
      <alignment vertical="center" wrapText="1"/>
    </xf>
    <xf numFmtId="189" fontId="7" fillId="0" borderId="3" xfId="644" applyNumberFormat="1" applyFont="1" applyFill="1" applyBorder="1" applyAlignment="1">
      <alignment horizontal="right" vertical="center"/>
    </xf>
    <xf numFmtId="189" fontId="21" fillId="0" borderId="3" xfId="644" applyNumberFormat="1" applyFont="1" applyFill="1" applyBorder="1" applyAlignment="1">
      <alignment horizontal="right" vertical="center"/>
    </xf>
    <xf numFmtId="0" fontId="21" fillId="0" borderId="3" xfId="644" applyFont="1" applyFill="1" applyBorder="1" applyAlignment="1">
      <alignment vertical="center" wrapText="1"/>
    </xf>
    <xf numFmtId="0" fontId="0" fillId="0" borderId="2" xfId="3743" applyFont="1" applyFill="1" applyBorder="1" applyAlignment="1">
      <alignment vertical="center" wrapText="1"/>
    </xf>
    <xf numFmtId="0" fontId="18" fillId="0" borderId="3" xfId="644" applyFont="1" applyFill="1" applyBorder="1" applyAlignment="1">
      <alignment vertical="center"/>
    </xf>
    <xf numFmtId="189" fontId="18" fillId="0" borderId="3" xfId="644" applyNumberFormat="1" applyFont="1" applyFill="1" applyBorder="1" applyAlignment="1">
      <alignment horizontal="right" vertical="center"/>
    </xf>
    <xf numFmtId="0" fontId="21" fillId="0" borderId="3" xfId="644" applyFont="1" applyFill="1" applyBorder="1" applyAlignment="1">
      <alignment vertical="center"/>
    </xf>
    <xf numFmtId="0" fontId="0" fillId="0" borderId="3" xfId="3743" applyFont="1" applyFill="1" applyBorder="1" applyAlignment="1">
      <alignment vertical="center"/>
    </xf>
    <xf numFmtId="0" fontId="17" fillId="0" borderId="1" xfId="3743" applyFont="1" applyFill="1" applyBorder="1" applyAlignment="1">
      <alignment horizontal="left" vertical="center" wrapText="1"/>
    </xf>
    <xf numFmtId="0" fontId="17" fillId="0" borderId="2" xfId="3743" applyFont="1" applyFill="1" applyBorder="1" applyAlignment="1">
      <alignment horizontal="left" vertical="center" wrapText="1"/>
    </xf>
    <xf numFmtId="0" fontId="22" fillId="0" borderId="3" xfId="2503" applyFont="1" applyFill="1" applyBorder="1" applyAlignment="1">
      <alignment horizontal="center" vertical="center"/>
    </xf>
    <xf numFmtId="0" fontId="23" fillId="0" borderId="3" xfId="2503" applyFont="1" applyFill="1" applyBorder="1" applyAlignment="1">
      <alignment horizontal="left" vertical="center"/>
    </xf>
    <xf numFmtId="0" fontId="23" fillId="0" borderId="1" xfId="2503" applyFont="1" applyFill="1" applyBorder="1" applyAlignment="1">
      <alignment horizontal="left" vertical="center"/>
    </xf>
    <xf numFmtId="0" fontId="23" fillId="0" borderId="2" xfId="2503" applyFont="1" applyFill="1" applyBorder="1" applyAlignment="1">
      <alignment horizontal="left" vertical="center"/>
    </xf>
    <xf numFmtId="0" fontId="8" fillId="0" borderId="0" xfId="644" applyFont="1" applyFill="1">
      <alignment vertical="center"/>
    </xf>
    <xf numFmtId="0" fontId="17" fillId="0" borderId="0" xfId="644" applyFont="1" applyFill="1">
      <alignment vertical="center"/>
    </xf>
    <xf numFmtId="0" fontId="0" fillId="0" borderId="0" xfId="644" applyFill="1">
      <alignment vertical="center"/>
    </xf>
    <xf numFmtId="0" fontId="24" fillId="0" borderId="0" xfId="3743" applyFont="1" applyFill="1" applyBorder="1" applyAlignment="1">
      <alignment horizontal="center" vertical="center"/>
    </xf>
    <xf numFmtId="0" fontId="0" fillId="0" borderId="0" xfId="3743" applyFill="1" applyBorder="1" applyAlignment="1"/>
    <xf numFmtId="0" fontId="0" fillId="0" borderId="0" xfId="3743" applyFill="1" applyBorder="1"/>
    <xf numFmtId="0" fontId="0" fillId="0" borderId="0" xfId="3743" applyFont="1" applyFill="1" applyBorder="1" applyAlignment="1">
      <alignment horizontal="right" vertical="center"/>
    </xf>
    <xf numFmtId="0" fontId="0" fillId="0" borderId="0" xfId="644" applyFont="1" applyFill="1" applyAlignment="1">
      <alignment horizontal="right" vertical="center"/>
    </xf>
    <xf numFmtId="0" fontId="25" fillId="0" borderId="3" xfId="3743" applyFont="1" applyFill="1" applyBorder="1" applyAlignment="1">
      <alignment horizontal="center" vertical="center"/>
    </xf>
    <xf numFmtId="0" fontId="25" fillId="0" borderId="3" xfId="3743" applyFont="1" applyFill="1" applyBorder="1" applyAlignment="1">
      <alignment horizontal="center" vertical="center" wrapText="1"/>
    </xf>
    <xf numFmtId="0" fontId="25" fillId="0" borderId="3" xfId="3693" applyFont="1" applyFill="1" applyBorder="1" applyAlignment="1">
      <alignment horizontal="center" vertical="center"/>
    </xf>
    <xf numFmtId="0" fontId="25" fillId="0" borderId="3" xfId="3693" applyFont="1" applyFill="1" applyBorder="1" applyAlignment="1">
      <alignment horizontal="center" vertical="center" wrapText="1"/>
    </xf>
    <xf numFmtId="0" fontId="11" fillId="0" borderId="3" xfId="566" applyFont="1" applyFill="1" applyBorder="1" applyAlignment="1">
      <alignment horizontal="center" vertical="center" wrapText="1"/>
    </xf>
    <xf numFmtId="0" fontId="8" fillId="0" borderId="3" xfId="3743" applyFont="1" applyFill="1" applyBorder="1" applyAlignment="1">
      <alignment horizontal="left" vertical="center"/>
    </xf>
    <xf numFmtId="1" fontId="8" fillId="0" borderId="3" xfId="3743" applyNumberFormat="1" applyFont="1" applyFill="1" applyBorder="1" applyAlignment="1">
      <alignment horizontal="right" vertical="center"/>
    </xf>
    <xf numFmtId="182" fontId="8" fillId="0" borderId="3" xfId="3743" applyNumberFormat="1" applyFont="1" applyFill="1" applyBorder="1" applyAlignment="1">
      <alignment vertical="center"/>
    </xf>
    <xf numFmtId="176" fontId="8" fillId="0" borderId="3" xfId="644" applyNumberFormat="1" applyFont="1" applyFill="1" applyBorder="1">
      <alignment vertical="center"/>
    </xf>
    <xf numFmtId="0" fontId="17" fillId="0" borderId="3" xfId="3743" applyFont="1" applyFill="1" applyBorder="1" applyAlignment="1">
      <alignment horizontal="left" vertical="center"/>
    </xf>
    <xf numFmtId="1" fontId="17" fillId="0" borderId="3" xfId="3743" applyNumberFormat="1" applyFont="1" applyFill="1" applyBorder="1" applyAlignment="1">
      <alignment horizontal="right" vertical="center"/>
    </xf>
    <xf numFmtId="182" fontId="17" fillId="0" borderId="3" xfId="3743" applyNumberFormat="1" applyFont="1" applyFill="1" applyBorder="1" applyAlignment="1">
      <alignment vertical="center"/>
    </xf>
    <xf numFmtId="176" fontId="17" fillId="0" borderId="3" xfId="644" applyNumberFormat="1" applyFont="1" applyFill="1" applyBorder="1">
      <alignment vertical="center"/>
    </xf>
    <xf numFmtId="1" fontId="0" fillId="0" borderId="3" xfId="3743" applyNumberFormat="1" applyFont="1" applyFill="1" applyBorder="1" applyAlignment="1">
      <alignment horizontal="right" vertical="center"/>
    </xf>
    <xf numFmtId="182" fontId="0" fillId="0" borderId="3" xfId="3743" applyNumberFormat="1" applyFill="1" applyBorder="1" applyAlignment="1">
      <alignment vertical="center"/>
    </xf>
    <xf numFmtId="176" fontId="0" fillId="0" borderId="3" xfId="644" applyNumberFormat="1" applyFill="1" applyBorder="1">
      <alignment vertical="center"/>
    </xf>
    <xf numFmtId="1" fontId="8" fillId="0" borderId="0" xfId="644" applyNumberFormat="1" applyFont="1" applyFill="1">
      <alignment vertical="center"/>
    </xf>
    <xf numFmtId="49" fontId="2" fillId="0" borderId="3" xfId="1649" applyNumberFormat="1" applyFont="1" applyFill="1" applyBorder="1" applyAlignment="1" applyProtection="1">
      <alignment horizontal="left" vertical="center"/>
    </xf>
    <xf numFmtId="0" fontId="23" fillId="0" borderId="3" xfId="2503" applyFont="1" applyFill="1" applyBorder="1" applyAlignment="1">
      <alignment vertical="center"/>
    </xf>
    <xf numFmtId="0" fontId="26" fillId="0" borderId="0" xfId="693" applyFont="1" applyFill="1" applyAlignment="1">
      <alignment vertical="center"/>
    </xf>
    <xf numFmtId="0" fontId="27" fillId="0" borderId="0" xfId="693" applyFont="1" applyFill="1" applyAlignment="1">
      <alignment vertical="center"/>
    </xf>
    <xf numFmtId="0" fontId="8" fillId="0" borderId="0" xfId="693" applyFont="1" applyFill="1" applyAlignment="1">
      <alignment vertical="center"/>
    </xf>
    <xf numFmtId="0" fontId="10" fillId="0" borderId="0" xfId="693" applyFont="1" applyFill="1" applyAlignment="1">
      <alignment vertical="center"/>
    </xf>
    <xf numFmtId="0" fontId="8" fillId="0" borderId="0" xfId="1649" applyFont="1" applyFill="1" applyAlignment="1">
      <alignment vertical="center"/>
    </xf>
    <xf numFmtId="0" fontId="0" fillId="0" borderId="0" xfId="693" applyFill="1" applyAlignment="1">
      <alignment vertical="center"/>
    </xf>
    <xf numFmtId="0" fontId="24" fillId="0" borderId="0" xfId="1649" applyFont="1" applyFill="1" applyBorder="1" applyAlignment="1" applyProtection="1">
      <alignment horizontal="center" vertical="center"/>
    </xf>
    <xf numFmtId="0" fontId="0" fillId="0" borderId="0" xfId="1649" applyFont="1" applyFill="1" applyAlignment="1" applyProtection="1">
      <alignment horizontal="left"/>
    </xf>
    <xf numFmtId="0" fontId="0" fillId="0" borderId="0" xfId="1649" applyFont="1" applyFill="1" applyBorder="1" applyAlignment="1">
      <alignment horizontal="right" vertical="center"/>
    </xf>
    <xf numFmtId="176" fontId="11" fillId="0" borderId="3" xfId="566" applyNumberFormat="1" applyFont="1" applyFill="1" applyBorder="1" applyAlignment="1" applyProtection="1">
      <alignment horizontal="center" vertical="center"/>
      <protection locked="0"/>
    </xf>
    <xf numFmtId="0" fontId="11" fillId="0" borderId="3" xfId="566" applyFont="1" applyFill="1" applyBorder="1" applyAlignment="1">
      <alignment horizontal="center" vertical="center"/>
    </xf>
    <xf numFmtId="0" fontId="2" fillId="0" borderId="3" xfId="2497" applyNumberFormat="1" applyFont="1" applyFill="1" applyBorder="1" applyAlignment="1" applyProtection="1">
      <alignment horizontal="left" vertical="center"/>
    </xf>
    <xf numFmtId="0" fontId="2" fillId="0" borderId="3" xfId="4177" applyNumberFormat="1" applyFont="1" applyFill="1" applyBorder="1" applyProtection="1">
      <alignment vertical="center"/>
      <protection locked="0"/>
    </xf>
    <xf numFmtId="176" fontId="2" fillId="0" borderId="3" xfId="566" applyNumberFormat="1" applyFont="1" applyFill="1" applyBorder="1">
      <alignment vertical="center"/>
    </xf>
    <xf numFmtId="49" fontId="11" fillId="0" borderId="3" xfId="1649" applyNumberFormat="1" applyFont="1" applyFill="1" applyBorder="1" applyAlignment="1" applyProtection="1">
      <alignment horizontal="center" vertical="center"/>
    </xf>
    <xf numFmtId="0" fontId="11" fillId="0" borderId="3" xfId="4177" applyNumberFormat="1" applyFont="1" applyFill="1" applyBorder="1" applyProtection="1">
      <alignment vertical="center"/>
      <protection locked="0"/>
    </xf>
    <xf numFmtId="176" fontId="11" fillId="0" borderId="3" xfId="566" applyNumberFormat="1" applyFont="1" applyFill="1" applyBorder="1">
      <alignment vertical="center"/>
    </xf>
    <xf numFmtId="0" fontId="8" fillId="0" borderId="0" xfId="1649" applyFont="1" applyFill="1" applyBorder="1" applyAlignment="1">
      <alignment vertical="center"/>
    </xf>
    <xf numFmtId="0" fontId="28" fillId="0" borderId="0" xfId="1649" applyFont="1" applyFill="1" applyAlignment="1">
      <alignment vertical="center"/>
    </xf>
    <xf numFmtId="0" fontId="29" fillId="0" borderId="0" xfId="1649" applyFont="1" applyFill="1" applyAlignment="1">
      <alignment horizontal="center" vertical="center"/>
    </xf>
    <xf numFmtId="0" fontId="30" fillId="0" borderId="0" xfId="1649" applyFont="1" applyFill="1" applyAlignment="1">
      <alignment vertical="center"/>
    </xf>
    <xf numFmtId="0" fontId="29" fillId="0" borderId="0" xfId="1649" applyFont="1" applyFill="1" applyAlignment="1">
      <alignment vertical="center"/>
    </xf>
    <xf numFmtId="0" fontId="0" fillId="0" borderId="0" xfId="1649" applyFill="1" applyBorder="1" applyAlignment="1">
      <alignment vertical="center"/>
    </xf>
    <xf numFmtId="0" fontId="0" fillId="0" borderId="0" xfId="1649" applyFill="1" applyAlignment="1">
      <alignment vertical="center"/>
    </xf>
    <xf numFmtId="0" fontId="0" fillId="0" borderId="0" xfId="1649" applyFont="1" applyFill="1" applyAlignment="1" applyProtection="1">
      <alignment horizontal="left" vertical="center"/>
    </xf>
    <xf numFmtId="0" fontId="0" fillId="0" borderId="0" xfId="1649" applyFont="1" applyFill="1" applyAlignment="1">
      <alignment horizontal="right" vertical="center"/>
    </xf>
    <xf numFmtId="49" fontId="2" fillId="0" borderId="7" xfId="1649" applyNumberFormat="1" applyFont="1" applyFill="1" applyBorder="1" applyAlignment="1" applyProtection="1">
      <alignment horizontal="left" vertical="center"/>
    </xf>
    <xf numFmtId="0" fontId="2" fillId="0" borderId="3" xfId="4177" applyNumberFormat="1" applyFont="1" applyFill="1" applyBorder="1" applyAlignment="1" applyProtection="1">
      <alignment vertical="center"/>
      <protection locked="0"/>
    </xf>
    <xf numFmtId="176" fontId="2" fillId="0" borderId="3" xfId="566" applyNumberFormat="1" applyFont="1" applyFill="1" applyBorder="1" applyAlignment="1">
      <alignment vertical="center"/>
    </xf>
    <xf numFmtId="0" fontId="29" fillId="0" borderId="0" xfId="1649" applyFont="1" applyFill="1" applyBorder="1" applyAlignment="1">
      <alignment horizontal="center" vertical="center"/>
    </xf>
    <xf numFmtId="0" fontId="30" fillId="0" borderId="0" xfId="1649" applyFont="1" applyFill="1" applyBorder="1" applyAlignment="1">
      <alignment vertical="center"/>
    </xf>
    <xf numFmtId="0" fontId="11" fillId="0" borderId="3" xfId="4177" applyNumberFormat="1" applyFont="1" applyFill="1" applyBorder="1" applyAlignment="1" applyProtection="1">
      <alignment vertical="center"/>
      <protection locked="0"/>
    </xf>
    <xf numFmtId="176" fontId="11" fillId="0" borderId="3" xfId="566" applyNumberFormat="1" applyFont="1" applyFill="1" applyBorder="1" applyAlignment="1">
      <alignment vertical="center"/>
    </xf>
    <xf numFmtId="0" fontId="29" fillId="0" borderId="0" xfId="1649" applyFont="1" applyFill="1" applyBorder="1" applyAlignment="1">
      <alignment vertical="center"/>
    </xf>
    <xf numFmtId="0" fontId="2" fillId="0" borderId="4" xfId="3743" applyFont="1" applyFill="1" applyBorder="1" applyAlignment="1">
      <alignment vertical="center" wrapText="1"/>
    </xf>
    <xf numFmtId="0" fontId="0" fillId="0" borderId="0" xfId="1649" applyFont="1" applyFill="1" applyAlignment="1">
      <alignment vertical="center"/>
    </xf>
    <xf numFmtId="0" fontId="24" fillId="0" borderId="0" xfId="644" applyFont="1" applyFill="1" applyAlignment="1">
      <alignment horizontal="center" vertical="center"/>
    </xf>
    <xf numFmtId="0" fontId="0" fillId="0" borderId="0" xfId="644" applyFont="1" applyFill="1" applyAlignment="1">
      <alignment horizontal="center" vertical="center"/>
    </xf>
    <xf numFmtId="0" fontId="0" fillId="0" borderId="0" xfId="644" applyFill="1" applyAlignment="1">
      <alignment horizontal="center" vertical="center"/>
    </xf>
    <xf numFmtId="0" fontId="8" fillId="0" borderId="3" xfId="644" applyFont="1" applyFill="1" applyBorder="1" applyAlignment="1">
      <alignment horizontal="center" vertical="center" wrapText="1"/>
    </xf>
    <xf numFmtId="0" fontId="11" fillId="0" borderId="3" xfId="644" applyFont="1" applyFill="1" applyBorder="1" applyAlignment="1">
      <alignment horizontal="center" vertical="center" wrapText="1"/>
    </xf>
    <xf numFmtId="0" fontId="31" fillId="0" borderId="3" xfId="2503" applyFont="1" applyFill="1" applyBorder="1" applyAlignment="1">
      <alignment vertical="center"/>
    </xf>
    <xf numFmtId="0" fontId="19" fillId="0" borderId="3" xfId="2503" applyFont="1" applyFill="1" applyBorder="1" applyAlignment="1">
      <alignment horizontal="center" vertical="center"/>
    </xf>
    <xf numFmtId="0" fontId="32" fillId="0" borderId="4" xfId="644" applyFont="1" applyFill="1" applyBorder="1" applyAlignment="1">
      <alignment horizontal="center" vertical="center" wrapText="1"/>
    </xf>
    <xf numFmtId="0" fontId="32" fillId="0" borderId="0" xfId="644" applyFont="1" applyFill="1" applyBorder="1" applyAlignment="1">
      <alignment horizontal="center" vertical="center" wrapText="1"/>
    </xf>
    <xf numFmtId="0" fontId="0" fillId="0" borderId="3" xfId="644" applyFill="1" applyBorder="1" applyAlignment="1">
      <alignment vertical="center"/>
    </xf>
    <xf numFmtId="0" fontId="0" fillId="0" borderId="3" xfId="644" applyFont="1" applyFill="1" applyBorder="1" applyAlignment="1">
      <alignment vertical="center"/>
    </xf>
    <xf numFmtId="0" fontId="33" fillId="0" borderId="0" xfId="3378" applyFont="1" applyFill="1" applyAlignment="1" applyProtection="1">
      <alignment vertical="center"/>
      <protection locked="0"/>
    </xf>
    <xf numFmtId="0" fontId="33" fillId="0" borderId="0" xfId="3378" applyFont="1" applyFill="1" applyAlignment="1" applyProtection="1">
      <alignment horizontal="center" vertical="center"/>
      <protection locked="0"/>
    </xf>
    <xf numFmtId="0" fontId="34" fillId="0" borderId="0" xfId="3378" applyFont="1" applyFill="1" applyAlignment="1" applyProtection="1">
      <alignment horizontal="center" vertical="center"/>
      <protection locked="0"/>
    </xf>
    <xf numFmtId="0" fontId="35" fillId="0" borderId="0" xfId="3378" applyFont="1" applyFill="1" applyAlignment="1" applyProtection="1">
      <alignment vertical="center"/>
      <protection locked="0"/>
    </xf>
    <xf numFmtId="1" fontId="24" fillId="0" borderId="0" xfId="3378" applyNumberFormat="1" applyFont="1" applyFill="1" applyAlignment="1" applyProtection="1">
      <alignment horizontal="center" vertical="center"/>
    </xf>
    <xf numFmtId="1" fontId="33" fillId="0" borderId="0" xfId="3378" applyNumberFormat="1" applyFont="1" applyFill="1" applyAlignment="1" applyProtection="1">
      <alignment vertical="center"/>
    </xf>
    <xf numFmtId="0" fontId="7" fillId="0" borderId="0" xfId="3378" applyFont="1" applyFill="1" applyAlignment="1" applyProtection="1">
      <alignment horizontal="right" vertical="center"/>
      <protection locked="0"/>
    </xf>
    <xf numFmtId="0" fontId="11" fillId="0" borderId="3" xfId="986" applyFont="1" applyFill="1" applyBorder="1" applyAlignment="1">
      <alignment horizontal="center" vertical="center"/>
    </xf>
    <xf numFmtId="0" fontId="11" fillId="0" borderId="3" xfId="986" applyFont="1" applyFill="1" applyBorder="1" applyAlignment="1">
      <alignment vertical="center"/>
    </xf>
    <xf numFmtId="0" fontId="2" fillId="0" borderId="3" xfId="986" applyFont="1" applyFill="1" applyBorder="1" applyAlignment="1">
      <alignment vertical="center"/>
    </xf>
    <xf numFmtId="0" fontId="2" fillId="0" borderId="0" xfId="3890" applyFont="1" applyFill="1" applyBorder="1" applyAlignment="1">
      <alignment vertical="center" wrapText="1"/>
    </xf>
    <xf numFmtId="0" fontId="33" fillId="0" borderId="0" xfId="3133" applyFont="1" applyFill="1" applyAlignment="1">
      <alignment vertical="center"/>
    </xf>
    <xf numFmtId="0" fontId="34" fillId="0" borderId="0" xfId="3133" applyFont="1" applyFill="1" applyAlignment="1">
      <alignment vertical="center"/>
    </xf>
    <xf numFmtId="0" fontId="33" fillId="0" borderId="0" xfId="3220" applyFont="1" applyFill="1"/>
    <xf numFmtId="0" fontId="36" fillId="0" borderId="0" xfId="3133" applyFont="1" applyFill="1" applyAlignment="1">
      <alignment vertical="center"/>
    </xf>
    <xf numFmtId="0" fontId="24" fillId="0" borderId="0" xfId="3220" applyFont="1" applyFill="1" applyAlignment="1">
      <alignment horizontal="center" vertical="center"/>
    </xf>
    <xf numFmtId="0" fontId="37" fillId="0" borderId="0" xfId="3220" applyFont="1" applyFill="1"/>
    <xf numFmtId="0" fontId="7" fillId="0" borderId="0" xfId="3133" applyFont="1" applyFill="1" applyAlignment="1">
      <alignment horizontal="right" vertical="center"/>
    </xf>
    <xf numFmtId="0" fontId="2" fillId="0" borderId="3" xfId="3894" applyFont="1" applyFill="1" applyBorder="1" applyAlignment="1" applyProtection="1">
      <alignment vertical="center"/>
      <protection locked="0"/>
    </xf>
    <xf numFmtId="0" fontId="11" fillId="0" borderId="3" xfId="3894" applyFont="1" applyFill="1" applyBorder="1" applyAlignment="1" applyProtection="1">
      <alignment horizontal="center" vertical="center"/>
      <protection locked="0"/>
    </xf>
    <xf numFmtId="0" fontId="11" fillId="0" borderId="3" xfId="3894" applyFont="1" applyFill="1" applyBorder="1" applyAlignment="1" applyProtection="1">
      <alignment horizontal="left" vertical="center"/>
      <protection locked="0"/>
    </xf>
    <xf numFmtId="0" fontId="2" fillId="0" borderId="4" xfId="3890" applyFont="1" applyFill="1" applyBorder="1" applyAlignment="1">
      <alignment horizontal="left" vertical="center" wrapText="1"/>
    </xf>
    <xf numFmtId="0" fontId="2" fillId="0" borderId="0" xfId="3890" applyFont="1" applyFill="1" applyBorder="1" applyAlignment="1">
      <alignment horizontal="left" vertical="center" wrapText="1"/>
    </xf>
    <xf numFmtId="0" fontId="0" fillId="0" borderId="0" xfId="3890" applyFont="1" applyFill="1" applyBorder="1" applyAlignment="1">
      <alignment horizontal="left" vertical="center" wrapText="1"/>
    </xf>
    <xf numFmtId="0" fontId="35" fillId="2" borderId="0" xfId="3378" applyFont="1" applyFill="1" applyProtection="1">
      <protection locked="0"/>
    </xf>
    <xf numFmtId="0" fontId="33" fillId="2" borderId="0" xfId="3378" applyFont="1" applyFill="1" applyAlignment="1" applyProtection="1">
      <alignment vertical="top"/>
      <protection locked="0"/>
    </xf>
    <xf numFmtId="0" fontId="33" fillId="2" borderId="0" xfId="3378" applyFont="1" applyFill="1" applyAlignment="1" applyProtection="1">
      <alignment horizontal="center"/>
      <protection locked="0"/>
    </xf>
    <xf numFmtId="0" fontId="34" fillId="2" borderId="0" xfId="3378" applyFont="1" applyFill="1" applyAlignment="1" applyProtection="1">
      <alignment horizontal="center"/>
      <protection locked="0"/>
    </xf>
    <xf numFmtId="0" fontId="14" fillId="2" borderId="0" xfId="3378" applyFont="1" applyFill="1" applyProtection="1">
      <protection locked="0"/>
    </xf>
    <xf numFmtId="1" fontId="38" fillId="2" borderId="0" xfId="3378" applyNumberFormat="1" applyFont="1" applyFill="1" applyAlignment="1" applyProtection="1">
      <alignment horizontal="center" vertical="center"/>
    </xf>
    <xf numFmtId="1" fontId="33" fillId="2" borderId="0" xfId="3378" applyNumberFormat="1" applyFont="1" applyFill="1" applyAlignment="1" applyProtection="1">
      <alignment vertical="top"/>
    </xf>
    <xf numFmtId="0" fontId="7" fillId="2" borderId="0" xfId="3378" applyFont="1" applyFill="1" applyAlignment="1" applyProtection="1">
      <alignment horizontal="right" vertical="center"/>
      <protection locked="0"/>
    </xf>
    <xf numFmtId="176" fontId="11" fillId="0" borderId="3" xfId="566" applyNumberFormat="1" applyFont="1" applyBorder="1" applyAlignment="1" applyProtection="1">
      <alignment horizontal="center" vertical="center"/>
      <protection locked="0"/>
    </xf>
    <xf numFmtId="0" fontId="11" fillId="0" borderId="3" xfId="566" applyFont="1" applyBorder="1" applyAlignment="1">
      <alignment horizontal="center" vertical="center"/>
    </xf>
    <xf numFmtId="0" fontId="11" fillId="0" borderId="3" xfId="566" applyFont="1" applyBorder="1" applyAlignment="1">
      <alignment horizontal="center" vertical="center" wrapText="1"/>
    </xf>
    <xf numFmtId="0" fontId="15" fillId="0" borderId="3" xfId="2503" applyFont="1" applyBorder="1" applyAlignment="1">
      <alignment vertical="center"/>
    </xf>
    <xf numFmtId="0" fontId="2" fillId="0" borderId="3" xfId="4177" applyNumberFormat="1" applyFont="1" applyBorder="1" applyProtection="1">
      <alignment vertical="center"/>
      <protection locked="0"/>
    </xf>
    <xf numFmtId="176" fontId="2" fillId="0" borderId="3" xfId="566" applyNumberFormat="1" applyFont="1" applyBorder="1">
      <alignment vertical="center"/>
    </xf>
    <xf numFmtId="0" fontId="11" fillId="0" borderId="3" xfId="986" applyFont="1" applyBorder="1" applyAlignment="1">
      <alignment horizontal="center" vertical="center"/>
    </xf>
    <xf numFmtId="0" fontId="11" fillId="0" borderId="3" xfId="4177" applyNumberFormat="1" applyFont="1" applyBorder="1" applyProtection="1">
      <alignment vertical="center"/>
      <protection locked="0"/>
    </xf>
    <xf numFmtId="176" fontId="11" fillId="0" borderId="3" xfId="566" applyNumberFormat="1" applyFont="1" applyBorder="1">
      <alignment vertical="center"/>
    </xf>
    <xf numFmtId="0" fontId="11" fillId="0" borderId="3" xfId="986" applyFont="1" applyBorder="1" applyAlignment="1">
      <alignment vertical="center"/>
    </xf>
    <xf numFmtId="0" fontId="2" fillId="0" borderId="3" xfId="986" applyFont="1" applyBorder="1" applyAlignment="1">
      <alignment vertical="center"/>
    </xf>
    <xf numFmtId="0" fontId="33" fillId="0" borderId="0" xfId="3133" applyFont="1" applyAlignment="1">
      <alignment vertical="center"/>
    </xf>
    <xf numFmtId="0" fontId="34" fillId="0" borderId="0" xfId="3133" applyFont="1" applyAlignment="1">
      <alignment vertical="center"/>
    </xf>
    <xf numFmtId="0" fontId="33" fillId="0" borderId="0" xfId="3220" applyFont="1"/>
    <xf numFmtId="0" fontId="36" fillId="0" borderId="0" xfId="3133" applyFont="1" applyAlignment="1">
      <alignment vertical="center"/>
    </xf>
    <xf numFmtId="0" fontId="7" fillId="0" borderId="0" xfId="3220" applyFont="1"/>
    <xf numFmtId="0" fontId="38" fillId="0" borderId="0" xfId="3220" applyFont="1" applyAlignment="1">
      <alignment horizontal="center" vertical="center"/>
    </xf>
    <xf numFmtId="0" fontId="37" fillId="0" borderId="0" xfId="3220" applyFont="1"/>
    <xf numFmtId="0" fontId="7" fillId="0" borderId="0" xfId="3133" applyFont="1" applyAlignment="1">
      <alignment horizontal="right" vertical="center"/>
    </xf>
    <xf numFmtId="0" fontId="19" fillId="0" borderId="3" xfId="2267" applyFont="1" applyBorder="1" applyAlignment="1">
      <alignment horizontal="left" vertical="center"/>
    </xf>
    <xf numFmtId="0" fontId="39" fillId="0" borderId="3" xfId="0" applyFont="1" applyBorder="1" applyAlignment="1">
      <alignment horizontal="center" vertical="center" wrapText="1"/>
    </xf>
    <xf numFmtId="0" fontId="15" fillId="0" borderId="3" xfId="2267" applyFont="1" applyBorder="1" applyAlignment="1">
      <alignment horizontal="left" vertical="center"/>
    </xf>
    <xf numFmtId="0" fontId="2" fillId="3" borderId="3" xfId="3894" applyFont="1" applyFill="1" applyBorder="1" applyAlignment="1" applyProtection="1">
      <alignment vertical="center"/>
      <protection locked="0"/>
    </xf>
    <xf numFmtId="0" fontId="0" fillId="0" borderId="4" xfId="3890" applyFont="1" applyBorder="1" applyAlignment="1">
      <alignment horizontal="left" vertical="center" wrapText="1"/>
    </xf>
    <xf numFmtId="0" fontId="0" fillId="0" borderId="0" xfId="3890" applyFont="1" applyBorder="1" applyAlignment="1">
      <alignment horizontal="left" vertical="center" wrapText="1"/>
    </xf>
    <xf numFmtId="0" fontId="6" fillId="0" borderId="0" xfId="587" applyFill="1" applyAlignment="1"/>
    <xf numFmtId="0" fontId="6" fillId="0" borderId="0" xfId="587" applyFill="1">
      <alignment vertical="center"/>
    </xf>
    <xf numFmtId="0" fontId="9" fillId="0" borderId="0" xfId="587" applyFont="1" applyFill="1" applyBorder="1" applyAlignment="1">
      <alignment horizontal="center" vertical="center"/>
    </xf>
    <xf numFmtId="0" fontId="40" fillId="0" borderId="0" xfId="587" applyFont="1" applyFill="1" applyBorder="1" applyAlignment="1">
      <alignment horizontal="center"/>
    </xf>
    <xf numFmtId="0" fontId="12" fillId="0" borderId="0" xfId="587" applyFont="1" applyFill="1" applyBorder="1" applyAlignment="1">
      <alignment horizontal="right"/>
    </xf>
    <xf numFmtId="0" fontId="5" fillId="0" borderId="3" xfId="587" applyFont="1" applyFill="1" applyBorder="1" applyAlignment="1">
      <alignment horizontal="center" vertical="center"/>
    </xf>
    <xf numFmtId="0" fontId="5" fillId="0" borderId="3" xfId="587" applyFont="1" applyFill="1" applyBorder="1">
      <alignment vertical="center"/>
    </xf>
    <xf numFmtId="189" fontId="5" fillId="0" borderId="3" xfId="587" applyNumberFormat="1" applyFont="1" applyFill="1" applyBorder="1" applyAlignment="1">
      <alignment vertical="center"/>
    </xf>
    <xf numFmtId="0" fontId="6" fillId="0" borderId="3" xfId="587" applyFill="1" applyBorder="1">
      <alignment vertical="center"/>
    </xf>
    <xf numFmtId="189" fontId="6" fillId="0" borderId="3" xfId="587" applyNumberFormat="1" applyFill="1" applyBorder="1" applyAlignment="1">
      <alignment vertical="center"/>
    </xf>
    <xf numFmtId="0" fontId="6" fillId="0" borderId="0" xfId="587" applyFill="1" applyAlignment="1">
      <alignment vertical="center"/>
    </xf>
    <xf numFmtId="0" fontId="7" fillId="0" borderId="0" xfId="0" applyFont="1" applyFill="1" applyBorder="1" applyAlignment="1">
      <alignment vertical="center" wrapText="1"/>
    </xf>
    <xf numFmtId="0" fontId="41" fillId="0" borderId="0" xfId="0" applyFont="1" applyFill="1" applyAlignment="1">
      <alignment vertical="center" wrapText="1"/>
    </xf>
    <xf numFmtId="196" fontId="6" fillId="0" borderId="0" xfId="587" applyNumberFormat="1" applyFill="1" applyAlignment="1"/>
    <xf numFmtId="0" fontId="8" fillId="0" borderId="0" xfId="644" applyFont="1">
      <alignment vertical="center"/>
    </xf>
    <xf numFmtId="0" fontId="0" fillId="0" borderId="0" xfId="644">
      <alignment vertical="center"/>
    </xf>
    <xf numFmtId="0" fontId="11" fillId="0" borderId="3" xfId="644" applyFont="1" applyFill="1" applyBorder="1">
      <alignment vertical="center"/>
    </xf>
    <xf numFmtId="0" fontId="11" fillId="0" borderId="3" xfId="644" applyFont="1" applyFill="1" applyBorder="1" applyAlignment="1">
      <alignment vertical="center"/>
    </xf>
    <xf numFmtId="0" fontId="2" fillId="0" borderId="3" xfId="644" applyFont="1" applyFill="1" applyBorder="1" applyAlignment="1">
      <alignment horizontal="left" vertical="center" indent="1"/>
    </xf>
    <xf numFmtId="0" fontId="2" fillId="0" borderId="3" xfId="644" applyFont="1" applyFill="1" applyBorder="1" applyAlignment="1">
      <alignment vertical="center"/>
    </xf>
    <xf numFmtId="0" fontId="41" fillId="0" borderId="4" xfId="644" applyFont="1" applyBorder="1" applyAlignment="1">
      <alignment horizontal="left" vertical="center" wrapText="1"/>
    </xf>
    <xf numFmtId="0" fontId="0" fillId="0" borderId="10" xfId="644" applyFont="1" applyFill="1" applyBorder="1" applyAlignment="1">
      <alignment horizontal="right" vertical="center"/>
    </xf>
    <xf numFmtId="0" fontId="8" fillId="0" borderId="3" xfId="644" applyFont="1" applyFill="1" applyBorder="1" applyAlignment="1">
      <alignment vertical="center"/>
    </xf>
    <xf numFmtId="0" fontId="0" fillId="0" borderId="0" xfId="644" applyAlignment="1">
      <alignment horizontal="center" vertical="center" wrapText="1"/>
    </xf>
    <xf numFmtId="0" fontId="8" fillId="0" borderId="0" xfId="566" applyFont="1" applyFill="1" applyAlignment="1">
      <alignment vertical="center"/>
    </xf>
    <xf numFmtId="0" fontId="24" fillId="0" borderId="0" xfId="566" applyNumberFormat="1" applyFont="1" applyFill="1" applyAlignment="1" applyProtection="1">
      <alignment horizontal="center" vertical="center" wrapText="1"/>
    </xf>
    <xf numFmtId="0" fontId="28" fillId="0" borderId="0" xfId="566" applyNumberFormat="1" applyFont="1" applyFill="1" applyAlignment="1" applyProtection="1">
      <alignment horizontal="right" vertical="center"/>
    </xf>
    <xf numFmtId="0" fontId="2" fillId="0" borderId="0" xfId="566" applyFont="1" applyFill="1" applyAlignment="1">
      <alignment horizontal="right" vertical="center"/>
    </xf>
    <xf numFmtId="0" fontId="19" fillId="0" borderId="5" xfId="316" applyFont="1" applyFill="1" applyBorder="1" applyAlignment="1">
      <alignment horizontal="center" vertical="center"/>
    </xf>
    <xf numFmtId="0" fontId="18" fillId="0" borderId="5" xfId="566" applyFont="1" applyFill="1" applyBorder="1" applyAlignment="1">
      <alignment horizontal="center" vertical="center"/>
    </xf>
    <xf numFmtId="0" fontId="18" fillId="0" borderId="5" xfId="566" applyFont="1" applyFill="1" applyBorder="1" applyAlignment="1">
      <alignment horizontal="center" vertical="center" wrapText="1"/>
    </xf>
    <xf numFmtId="0" fontId="19" fillId="0" borderId="7" xfId="316" applyFont="1" applyFill="1" applyBorder="1" applyAlignment="1">
      <alignment horizontal="center" vertical="center"/>
    </xf>
    <xf numFmtId="0" fontId="18" fillId="0" borderId="7" xfId="566" applyFont="1" applyFill="1" applyBorder="1" applyAlignment="1">
      <alignment horizontal="center" vertical="center"/>
    </xf>
    <xf numFmtId="0" fontId="18" fillId="0" borderId="7" xfId="566" applyFont="1" applyFill="1" applyBorder="1" applyAlignment="1">
      <alignment horizontal="center" vertical="center" wrapText="1"/>
    </xf>
    <xf numFmtId="0" fontId="19" fillId="0" borderId="3" xfId="316" applyFont="1" applyFill="1" applyBorder="1" applyAlignment="1">
      <alignment horizontal="center" vertical="center" wrapText="1"/>
    </xf>
    <xf numFmtId="0" fontId="18" fillId="0" borderId="3" xfId="566" applyFont="1" applyFill="1" applyBorder="1" applyAlignment="1">
      <alignment horizontal="right" vertical="center" wrapText="1"/>
    </xf>
    <xf numFmtId="182" fontId="18" fillId="0" borderId="3" xfId="566" applyNumberFormat="1" applyFont="1" applyFill="1" applyBorder="1" applyAlignment="1">
      <alignment horizontal="right" vertical="center" wrapText="1"/>
    </xf>
    <xf numFmtId="49" fontId="18" fillId="0" borderId="3" xfId="2238" applyNumberFormat="1" applyFont="1" applyFill="1" applyBorder="1" applyAlignment="1">
      <alignment horizontal="left" vertical="center" wrapText="1"/>
    </xf>
    <xf numFmtId="0" fontId="18" fillId="0" borderId="3" xfId="4177" applyNumberFormat="1" applyFont="1" applyFill="1" applyBorder="1" applyAlignment="1" applyProtection="1">
      <alignment vertical="center"/>
      <protection locked="0"/>
    </xf>
    <xf numFmtId="182" fontId="18" fillId="0" borderId="3" xfId="4177" applyNumberFormat="1" applyFont="1" applyFill="1" applyBorder="1" applyAlignment="1" applyProtection="1">
      <alignment vertical="center"/>
      <protection locked="0"/>
    </xf>
    <xf numFmtId="49" fontId="7" fillId="0" borderId="3" xfId="2238" applyNumberFormat="1" applyFont="1" applyFill="1" applyBorder="1" applyAlignment="1">
      <alignment horizontal="left" vertical="center" wrapText="1"/>
    </xf>
    <xf numFmtId="0" fontId="7" fillId="0" borderId="3" xfId="4177" applyNumberFormat="1" applyFont="1" applyFill="1" applyBorder="1" applyAlignment="1" applyProtection="1">
      <alignment vertical="center"/>
      <protection locked="0"/>
    </xf>
    <xf numFmtId="182" fontId="7" fillId="0" borderId="3" xfId="4177" applyNumberFormat="1" applyFont="1" applyFill="1" applyBorder="1" applyAlignment="1" applyProtection="1">
      <alignment vertical="center"/>
      <protection locked="0"/>
    </xf>
    <xf numFmtId="49" fontId="7" fillId="0" borderId="3" xfId="2238" applyNumberFormat="1" applyFont="1" applyBorder="1" applyAlignment="1">
      <alignment horizontal="left" vertical="center" wrapText="1"/>
    </xf>
    <xf numFmtId="0" fontId="7" fillId="0" borderId="3" xfId="4177" applyNumberFormat="1" applyFont="1" applyBorder="1" applyAlignment="1" applyProtection="1">
      <alignment vertical="center"/>
      <protection locked="0"/>
    </xf>
    <xf numFmtId="182" fontId="7" fillId="0" borderId="3" xfId="4177" applyNumberFormat="1" applyFont="1" applyBorder="1" applyAlignment="1" applyProtection="1">
      <alignment vertical="center"/>
      <protection locked="0"/>
    </xf>
    <xf numFmtId="0" fontId="7" fillId="0" borderId="4" xfId="566" applyFont="1" applyFill="1" applyBorder="1" applyAlignment="1">
      <alignment horizontal="left" vertical="center" wrapText="1"/>
    </xf>
    <xf numFmtId="0" fontId="24" fillId="0" borderId="0" xfId="566" applyFont="1" applyFill="1" applyAlignment="1">
      <alignment horizontal="center" vertical="center"/>
    </xf>
    <xf numFmtId="0" fontId="11" fillId="0" borderId="3" xfId="566" applyFont="1" applyFill="1" applyBorder="1" applyAlignment="1">
      <alignment horizontal="right" vertical="center"/>
    </xf>
    <xf numFmtId="182" fontId="11" fillId="0" borderId="3" xfId="566" applyNumberFormat="1" applyFont="1" applyFill="1" applyBorder="1" applyAlignment="1">
      <alignment horizontal="right" vertical="center" wrapText="1"/>
    </xf>
    <xf numFmtId="0" fontId="15" fillId="0" borderId="3" xfId="3429" applyFont="1" applyFill="1" applyBorder="1" applyAlignment="1">
      <alignment horizontal="left" vertical="center"/>
    </xf>
    <xf numFmtId="1" fontId="15" fillId="0" borderId="3" xfId="2898" applyNumberFormat="1" applyFont="1" applyFill="1" applyBorder="1">
      <alignment vertical="center"/>
    </xf>
    <xf numFmtId="0" fontId="0" fillId="0" borderId="0" xfId="566" applyFont="1" applyFill="1">
      <alignment vertical="center"/>
    </xf>
    <xf numFmtId="0" fontId="0" fillId="0" borderId="0" xfId="566" applyFont="1" applyFill="1" applyAlignment="1">
      <alignment horizontal="right" vertical="center"/>
    </xf>
    <xf numFmtId="0" fontId="30" fillId="0" borderId="3" xfId="0" applyNumberFormat="1" applyFont="1" applyFill="1" applyBorder="1" applyAlignment="1" applyProtection="1">
      <alignment horizontal="center" vertical="center"/>
    </xf>
    <xf numFmtId="0" fontId="30" fillId="0" borderId="3" xfId="0" applyNumberFormat="1" applyFont="1" applyFill="1" applyBorder="1" applyAlignment="1" applyProtection="1">
      <alignment horizontal="center" vertical="center" wrapText="1"/>
    </xf>
    <xf numFmtId="3" fontId="28" fillId="0" borderId="3" xfId="0" applyNumberFormat="1" applyFont="1" applyFill="1" applyBorder="1" applyAlignment="1" applyProtection="1">
      <alignment horizontal="right" vertical="center"/>
    </xf>
    <xf numFmtId="0" fontId="0" fillId="0" borderId="3" xfId="566" applyFont="1" applyBorder="1">
      <alignment vertical="center"/>
    </xf>
    <xf numFmtId="0" fontId="30" fillId="0" borderId="3" xfId="0" applyNumberFormat="1" applyFont="1" applyFill="1" applyBorder="1" applyAlignment="1" applyProtection="1">
      <alignment horizontal="left" vertical="center"/>
    </xf>
    <xf numFmtId="0" fontId="28" fillId="0" borderId="3" xfId="0" applyNumberFormat="1" applyFont="1" applyFill="1" applyBorder="1" applyAlignment="1" applyProtection="1">
      <alignment horizontal="left" vertical="center"/>
    </xf>
    <xf numFmtId="0" fontId="0" fillId="0" borderId="0" xfId="566" applyFont="1" applyFill="1" applyAlignment="1">
      <alignment horizontal="left" vertical="center" wrapText="1"/>
    </xf>
    <xf numFmtId="0" fontId="0" fillId="0" borderId="0" xfId="566" applyFont="1" applyFill="1" applyAlignment="1">
      <alignment vertical="center"/>
    </xf>
    <xf numFmtId="0" fontId="37" fillId="0" borderId="0" xfId="566" applyFont="1" applyFill="1" applyAlignment="1">
      <alignment horizontal="center" vertical="center"/>
    </xf>
    <xf numFmtId="0" fontId="0" fillId="0" borderId="0" xfId="566" applyFill="1" applyAlignment="1">
      <alignment horizontal="right" vertical="center"/>
    </xf>
    <xf numFmtId="0" fontId="2" fillId="0" borderId="3" xfId="566" applyFont="1" applyFill="1" applyBorder="1" applyAlignment="1">
      <alignment vertical="center"/>
    </xf>
    <xf numFmtId="176" fontId="42" fillId="0" borderId="0" xfId="566" applyNumberFormat="1" applyFont="1" applyProtection="1">
      <alignment vertical="center"/>
      <protection locked="0"/>
    </xf>
    <xf numFmtId="176" fontId="35" fillId="3" borderId="0" xfId="566" applyNumberFormat="1" applyFont="1" applyFill="1" applyProtection="1">
      <alignment vertical="center"/>
      <protection locked="0"/>
    </xf>
    <xf numFmtId="0" fontId="35" fillId="0" borderId="0" xfId="566" applyFont="1">
      <alignment vertical="center"/>
    </xf>
    <xf numFmtId="176" fontId="35" fillId="0" borderId="0" xfId="566" applyNumberFormat="1" applyFont="1" applyProtection="1">
      <alignment vertical="center"/>
      <protection locked="0"/>
    </xf>
    <xf numFmtId="0" fontId="43" fillId="0" borderId="0" xfId="566" applyFont="1">
      <alignment vertical="center"/>
    </xf>
    <xf numFmtId="0" fontId="38" fillId="0" borderId="0" xfId="566" applyFont="1" applyAlignment="1">
      <alignment horizontal="center" vertical="center"/>
    </xf>
    <xf numFmtId="0" fontId="33" fillId="0" borderId="0" xfId="566" applyFont="1" applyAlignment="1">
      <alignment vertical="center"/>
    </xf>
    <xf numFmtId="189" fontId="35" fillId="0" borderId="0" xfId="566" applyNumberFormat="1" applyFont="1">
      <alignment vertical="center"/>
    </xf>
    <xf numFmtId="189" fontId="2" fillId="0" borderId="0" xfId="566" applyNumberFormat="1" applyFont="1" applyAlignment="1">
      <alignment horizontal="right" vertical="center"/>
    </xf>
    <xf numFmtId="176" fontId="11" fillId="0" borderId="3" xfId="566" applyNumberFormat="1" applyFont="1" applyBorder="1" applyProtection="1">
      <alignment vertical="center"/>
      <protection locked="0"/>
    </xf>
    <xf numFmtId="176" fontId="2" fillId="0" borderId="3" xfId="566" applyNumberFormat="1" applyFont="1" applyBorder="1" applyProtection="1">
      <alignment vertical="center"/>
      <protection locked="0"/>
    </xf>
    <xf numFmtId="176" fontId="2" fillId="3" borderId="3" xfId="566" applyNumberFormat="1" applyFont="1" applyFill="1" applyBorder="1" applyProtection="1">
      <alignment vertical="center"/>
      <protection locked="0"/>
    </xf>
    <xf numFmtId="0" fontId="2" fillId="3" borderId="3" xfId="4177" applyNumberFormat="1" applyFont="1" applyFill="1" applyBorder="1" applyProtection="1">
      <alignment vertical="center"/>
      <protection locked="0"/>
    </xf>
    <xf numFmtId="176" fontId="2" fillId="3" borderId="3" xfId="566" applyNumberFormat="1" applyFont="1" applyFill="1" applyBorder="1">
      <alignment vertical="center"/>
    </xf>
    <xf numFmtId="0" fontId="43" fillId="0" borderId="4" xfId="566" applyFont="1" applyBorder="1" applyAlignment="1">
      <alignment horizontal="center" vertical="center" wrapText="1"/>
    </xf>
    <xf numFmtId="0" fontId="43" fillId="0" borderId="0" xfId="566" applyFont="1" applyAlignment="1">
      <alignment vertical="center" wrapText="1"/>
    </xf>
    <xf numFmtId="0" fontId="43" fillId="0" borderId="0" xfId="566" applyFont="1" applyAlignment="1">
      <alignment vertical="center"/>
    </xf>
    <xf numFmtId="0" fontId="11" fillId="0" borderId="3" xfId="566" applyFont="1" applyFill="1" applyBorder="1" applyAlignment="1">
      <alignment vertical="center"/>
    </xf>
    <xf numFmtId="0" fontId="35" fillId="0" borderId="0" xfId="3698" applyFont="1" applyFill="1">
      <alignment vertical="center"/>
    </xf>
    <xf numFmtId="189" fontId="35" fillId="0" borderId="0" xfId="3698" applyNumberFormat="1" applyFont="1" applyFill="1">
      <alignment vertical="center"/>
    </xf>
    <xf numFmtId="0" fontId="42" fillId="0" borderId="0" xfId="3698" applyFont="1" applyFill="1">
      <alignment vertical="center"/>
    </xf>
    <xf numFmtId="0" fontId="24" fillId="0" borderId="0" xfId="3698" applyFont="1" applyFill="1" applyAlignment="1">
      <alignment horizontal="center" vertical="center"/>
    </xf>
    <xf numFmtId="0" fontId="33" fillId="0" borderId="0" xfId="3698" applyFont="1" applyFill="1" applyAlignment="1">
      <alignment vertical="center"/>
    </xf>
    <xf numFmtId="189" fontId="14" fillId="0" borderId="0" xfId="3698" applyNumberFormat="1" applyFont="1" applyFill="1" applyAlignment="1">
      <alignment horizontal="right" vertical="center"/>
    </xf>
    <xf numFmtId="176" fontId="11" fillId="0" borderId="3" xfId="3698" applyNumberFormat="1" applyFont="1" applyFill="1" applyBorder="1" applyAlignment="1" applyProtection="1">
      <alignment horizontal="center" vertical="center"/>
      <protection locked="0"/>
    </xf>
    <xf numFmtId="0" fontId="11" fillId="0" borderId="3" xfId="3698" applyFont="1" applyFill="1" applyBorder="1" applyAlignment="1">
      <alignment horizontal="center" vertical="center" wrapText="1"/>
    </xf>
    <xf numFmtId="0" fontId="11" fillId="0" borderId="3" xfId="3698" applyFont="1" applyFill="1" applyBorder="1" applyAlignment="1">
      <alignment horizontal="center" vertical="center"/>
    </xf>
    <xf numFmtId="176" fontId="11" fillId="0" borderId="3" xfId="3698" applyNumberFormat="1" applyFont="1" applyFill="1" applyBorder="1" applyProtection="1">
      <alignment vertical="center"/>
      <protection locked="0"/>
    </xf>
    <xf numFmtId="176" fontId="11" fillId="0" borderId="3" xfId="4177" applyNumberFormat="1" applyFont="1" applyFill="1" applyBorder="1" applyProtection="1">
      <alignment vertical="center"/>
      <protection locked="0"/>
    </xf>
    <xf numFmtId="176" fontId="11" fillId="0" borderId="3" xfId="3698" applyNumberFormat="1" applyFont="1" applyFill="1" applyBorder="1">
      <alignment vertical="center"/>
    </xf>
    <xf numFmtId="176" fontId="2" fillId="0" borderId="3" xfId="3698" applyNumberFormat="1" applyFont="1" applyFill="1" applyBorder="1" applyProtection="1">
      <alignment vertical="center"/>
      <protection locked="0"/>
    </xf>
    <xf numFmtId="176" fontId="2" fillId="0" borderId="3" xfId="4177" applyNumberFormat="1" applyFont="1" applyFill="1" applyBorder="1" applyProtection="1">
      <alignment vertical="center"/>
      <protection locked="0"/>
    </xf>
    <xf numFmtId="176" fontId="2" fillId="0" borderId="3" xfId="3698" applyNumberFormat="1" applyFont="1" applyFill="1" applyBorder="1">
      <alignment vertical="center"/>
    </xf>
    <xf numFmtId="177" fontId="11" fillId="0" borderId="3" xfId="35" applyNumberFormat="1" applyFont="1" applyFill="1" applyBorder="1">
      <alignment vertical="center"/>
    </xf>
    <xf numFmtId="186" fontId="2" fillId="0" borderId="3" xfId="35" applyNumberFormat="1" applyFont="1" applyFill="1" applyBorder="1">
      <alignment vertical="center"/>
    </xf>
    <xf numFmtId="186" fontId="11" fillId="0" borderId="3" xfId="35" applyNumberFormat="1" applyFont="1" applyFill="1" applyBorder="1">
      <alignment vertical="center"/>
    </xf>
    <xf numFmtId="0" fontId="35" fillId="0" borderId="0" xfId="5008" applyFont="1" applyAlignment="1">
      <alignment vertical="top"/>
    </xf>
    <xf numFmtId="0" fontId="0" fillId="0" borderId="0" xfId="5008" applyFont="1">
      <alignment vertical="center"/>
    </xf>
    <xf numFmtId="0" fontId="44" fillId="0" borderId="0" xfId="5008" applyFont="1">
      <alignment vertical="center"/>
    </xf>
    <xf numFmtId="0" fontId="0" fillId="0" borderId="0" xfId="5008" applyFont="1" applyAlignment="1">
      <alignment horizontal="center" vertical="center"/>
    </xf>
    <xf numFmtId="0" fontId="45" fillId="0" borderId="0" xfId="5008" applyFont="1" applyAlignment="1">
      <alignment horizontal="center" vertical="top"/>
    </xf>
    <xf numFmtId="0" fontId="8" fillId="0" borderId="0" xfId="5008" applyFont="1" applyAlignment="1">
      <alignment horizontal="center" vertical="center"/>
    </xf>
    <xf numFmtId="0" fontId="17" fillId="0" borderId="3" xfId="5008" applyFont="1" applyFill="1" applyBorder="1" applyAlignment="1">
      <alignment horizontal="center" vertical="center"/>
    </xf>
    <xf numFmtId="0" fontId="0" fillId="0" borderId="3" xfId="5008" applyFont="1" applyBorder="1" applyAlignment="1">
      <alignment horizontal="center" vertical="center"/>
    </xf>
    <xf numFmtId="0" fontId="14" fillId="0" borderId="3" xfId="5008" applyFont="1" applyFill="1" applyBorder="1" applyAlignment="1">
      <alignment horizontal="center" vertical="center"/>
    </xf>
    <xf numFmtId="0" fontId="14" fillId="0" borderId="3" xfId="5008" applyFont="1" applyFill="1" applyBorder="1">
      <alignment vertical="center"/>
    </xf>
    <xf numFmtId="0" fontId="0" fillId="0" borderId="3" xfId="5008" applyFont="1" applyFill="1" applyBorder="1" applyAlignment="1">
      <alignment horizontal="center" vertical="center"/>
    </xf>
    <xf numFmtId="0" fontId="40" fillId="0" borderId="3" xfId="5008" applyFont="1" applyFill="1" applyBorder="1" applyAlignment="1">
      <alignment vertical="center"/>
    </xf>
    <xf numFmtId="0" fontId="32" fillId="0" borderId="4" xfId="5008" applyFont="1" applyBorder="1" applyAlignment="1">
      <alignment horizontal="left" vertical="center" wrapText="1"/>
    </xf>
    <xf numFmtId="0" fontId="32" fillId="0" borderId="0" xfId="5008" applyFont="1" applyBorder="1" applyAlignment="1">
      <alignment horizontal="left" vertical="center" wrapText="1"/>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40% - 强调文字颜色 2 5 2 2" xfId="16"/>
    <cellStyle name="?鹎%U龡&amp;H齲_x0001_C铣_x0014__x0007__x0001__x0001_ 3 2 2 6_2015财政决算公开" xfId="17"/>
    <cellStyle name="20% - 强调文字颜色 2 2 3_2015财政决算公开" xfId="18"/>
    <cellStyle name="差" xfId="19" builtinId="27"/>
    <cellStyle name="?鹎%U龡&amp;H齲_x0001_C铣_x0014__x0007__x0001__x0001_ 2 5 2 2"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40% - 强调文字颜色 2 6 2 2" xfId="2144"/>
    <cellStyle name="千分位_97-917"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40% - 强调文字颜色 4 3 2 3 2" xfId="2314"/>
    <cellStyle name="货币 2 3" xfId="2315"/>
    <cellStyle name="40% - 强调文字颜色 4 3 2 4" xfId="2316"/>
    <cellStyle name="40% - 强调文字颜色 4 3 2_2015财政决算公开" xfId="2317"/>
    <cellStyle name="40% - 强调文字颜色 4 3 3" xfId="2318"/>
    <cellStyle name="40% - 强调文字颜色 4 3 3 2" xfId="2319"/>
    <cellStyle name="常规 2 3 2 4" xfId="2320"/>
    <cellStyle name="40% - 强调文字颜色 4 3 3 2 2" xfId="2321"/>
    <cellStyle name="常规 2 3 2 4 2" xfId="2322"/>
    <cellStyle name="40% - 强调文字颜色 4 3 3 3" xfId="2323"/>
    <cellStyle name="常规 2 3 2 5" xfId="2324"/>
    <cellStyle name="40% - 强调文字颜色 4 3 3_2015财政决算公开" xfId="2325"/>
    <cellStyle name="货币 4 2 2 3" xfId="2326"/>
    <cellStyle name="40% - 强调文字颜色 4 3 4" xfId="2327"/>
    <cellStyle name="40% - 强调文字颜色 4 3 4 2" xfId="2328"/>
    <cellStyle name="常规 2 3 3 4" xfId="2329"/>
    <cellStyle name="40% - 强调文字颜色 4 3 5" xfId="2330"/>
    <cellStyle name="40% - 强调文字颜色 4 3_2015财政决算公开" xfId="2331"/>
    <cellStyle name="60% - 强调文字颜色 2 5 2 2" xfId="2332"/>
    <cellStyle name="40% - 强调文字颜色 4 4" xfId="2333"/>
    <cellStyle name="40% - 强调文字颜色 4 4 2" xfId="2334"/>
    <cellStyle name="40% - 强调文字颜色 4 4 2 2" xfId="2335"/>
    <cellStyle name="40% - 强调文字颜色 4 4 2 3" xfId="2336"/>
    <cellStyle name="40% - 强调文字颜色 4 4 2_2015财政决算公开" xfId="2337"/>
    <cellStyle name="40% - 强调文字颜色 4 4 3" xfId="2338"/>
    <cellStyle name="40% - 强调文字颜色 4 4 3 2" xfId="2339"/>
    <cellStyle name="常规 2 4 2 4" xfId="2340"/>
    <cellStyle name="40% - 强调文字颜色 4 4_2015财政决算公开" xfId="2341"/>
    <cellStyle name="HEADING1" xfId="2342"/>
    <cellStyle name="40% - 强调文字颜色 4 5" xfId="2343"/>
    <cellStyle name="常规 4 2 8 2" xfId="2344"/>
    <cellStyle name="40% - 强调文字颜色 4 5 2" xfId="2345"/>
    <cellStyle name="40% - 强调文字颜色 4 5 2 2" xfId="2346"/>
    <cellStyle name="40% - 强调文字颜色 4 5 2 2 2" xfId="2347"/>
    <cellStyle name="货币 4 2 8" xfId="2348"/>
    <cellStyle name="40% - 强调文字颜色 4 5 2 3" xfId="2349"/>
    <cellStyle name="常规 12 2 2_2015财政决算公开" xfId="2350"/>
    <cellStyle name="40% - 强调文字颜色 4 5_2015财政决算公开" xfId="2351"/>
    <cellStyle name="常规 2 4 2 3 3" xfId="2352"/>
    <cellStyle name="40% - 强调文字颜色 4 6" xfId="2353"/>
    <cellStyle name="40% - 强调文字颜色 4 6 2" xfId="2354"/>
    <cellStyle name="40% - 强调文字颜色 4 6 2 2" xfId="2355"/>
    <cellStyle name="常规 2 3" xfId="2356"/>
    <cellStyle name="40% - 强调文字颜色 4 6_2015财政决算公开" xfId="2357"/>
    <cellStyle name="40% - 强调文字颜色 4 7 2" xfId="2358"/>
    <cellStyle name="40% - 强调文字颜色 4 8" xfId="2359"/>
    <cellStyle name="40% - 强调文字颜色 4 9" xfId="2360"/>
    <cellStyle name="40% - 强调文字颜色 5 2" xfId="2361"/>
    <cellStyle name="好 2 3" xfId="2362"/>
    <cellStyle name="40% - 强调文字颜色 5 2 2" xfId="2363"/>
    <cellStyle name="60% - 强调文字颜色 6 2 7" xfId="2364"/>
    <cellStyle name="好 2 3 2" xfId="2365"/>
    <cellStyle name="40% - 强调文字颜色 5 2 2 2" xfId="2366"/>
    <cellStyle name="好 2 3 2 2" xfId="2367"/>
    <cellStyle name="40% - 强调文字颜色 5 2 2 2_2015财政决算公开" xfId="2368"/>
    <cellStyle name="货币 2 3 3" xfId="2369"/>
    <cellStyle name="链接单元格 3 2" xfId="2370"/>
    <cellStyle name="40% - 强调文字颜色 5 2 2 4" xfId="2371"/>
    <cellStyle name="40% - 强调文字颜色 5 2 2_2015财政决算公开" xfId="2372"/>
    <cellStyle name="百分比 2 2 4 2" xfId="2373"/>
    <cellStyle name="常规 2 2 2 2 2 4" xfId="2374"/>
    <cellStyle name="40% - 强调文字颜色 5 2 3" xfId="2375"/>
    <cellStyle name="好 2 3 3" xfId="2376"/>
    <cellStyle name="40% - 强调文字颜色 5 2 3 2" xfId="2377"/>
    <cellStyle name="常规 3 2 2 4" xfId="2378"/>
    <cellStyle name="40% - 强调文字颜色 5 2 3 2 2" xfId="2379"/>
    <cellStyle name="常规 3 2 2 4 2" xfId="2380"/>
    <cellStyle name="好 4" xfId="2381"/>
    <cellStyle name="40% - 强调文字颜色 5 2 4" xfId="2382"/>
    <cellStyle name="40% - 强调文字颜色 5 2 4 2" xfId="2383"/>
    <cellStyle name="常规 3 2 3 4" xfId="2384"/>
    <cellStyle name="40% - 强调文字颜色 5 2 5" xfId="2385"/>
    <cellStyle name="40% - 强调文字颜色 5 2_2015财政决算公开" xfId="2386"/>
    <cellStyle name="常规 3 5 2 2" xfId="2387"/>
    <cellStyle name="货币 2 3 2 5" xfId="2388"/>
    <cellStyle name="40% - 强调文字颜色 5 3 2 2" xfId="2389"/>
    <cellStyle name="40% - 强调文字颜色 5 3 2 2_2015财政决算公开" xfId="2390"/>
    <cellStyle name="40% - 强调文字颜色 5 3 2 4" xfId="2391"/>
    <cellStyle name="40% - 强调文字颜色 5 3 3" xfId="2392"/>
    <cellStyle name="40% - 强调文字颜色 5 3 3 2" xfId="2393"/>
    <cellStyle name="40% - 强调文字颜色 5 3 3 2 2" xfId="2394"/>
    <cellStyle name="40% - 强调文字颜色 5 3 3_2015财政决算公开" xfId="2395"/>
    <cellStyle name="40% - 强调文字颜色 5 3 4" xfId="2396"/>
    <cellStyle name="40% - 强调文字颜色 5 3 4 2" xfId="2397"/>
    <cellStyle name="40% - 强调文字颜色 5 3 5" xfId="2398"/>
    <cellStyle name="40% - 强调文字颜色 5 3_2015财政决算公开" xfId="2399"/>
    <cellStyle name="常规 18 2 2" xfId="2400"/>
    <cellStyle name="常规 23 2 2" xfId="2401"/>
    <cellStyle name="40% - 强调文字颜色 5 4" xfId="2402"/>
    <cellStyle name="好 2 5" xfId="2403"/>
    <cellStyle name="40% - 强调文字颜色 5 4 2" xfId="2404"/>
    <cellStyle name="40% - 强调文字颜色 5 4 2 2" xfId="2405"/>
    <cellStyle name="40% - 强调文字颜色 5 4 2 2 2" xfId="2406"/>
    <cellStyle name="40% - 强调文字颜色 5 4 2_2015财政决算公开" xfId="2407"/>
    <cellStyle name="链接单元格 5" xfId="2408"/>
    <cellStyle name="40% - 强调文字颜色 5 4 3" xfId="2409"/>
    <cellStyle name="40% - 强调文字颜色 5 4 3 2" xfId="2410"/>
    <cellStyle name="货币 2 2 2 7" xfId="2411"/>
    <cellStyle name="40% - 强调文字颜色 5 4_2015财政决算公开" xfId="2412"/>
    <cellStyle name="40% - 强调文字颜色 5 5" xfId="2413"/>
    <cellStyle name="常规 4 2 9 2" xfId="2414"/>
    <cellStyle name="40% - 强调文字颜色 5 5 2" xfId="2415"/>
    <cellStyle name="40% - 强调文字颜色 5 5 2 2" xfId="2416"/>
    <cellStyle name="40% - 强调文字颜色 5 5 2 2 2" xfId="2417"/>
    <cellStyle name="40% - 强调文字颜色 5 5 2 3" xfId="2418"/>
    <cellStyle name="40% - 强调文字颜色 5 5 3" xfId="2419"/>
    <cellStyle name="40% - 强调文字颜色 5 5 3 2" xfId="2420"/>
    <cellStyle name="40% - 强调文字颜色 5 5 4" xfId="2421"/>
    <cellStyle name="40% - 强调文字颜色 5 6" xfId="2422"/>
    <cellStyle name="60% - 强调文字颜色 2 3 2 2" xfId="2423"/>
    <cellStyle name="40% - 强调文字颜色 5 6 2" xfId="2424"/>
    <cellStyle name="60% - 强调文字颜色 2 3 2 2 2" xfId="2425"/>
    <cellStyle name="40% - 强调文字颜色 5 6 2 2" xfId="2426"/>
    <cellStyle name="60% - 强调文字颜色 2 3 2 2 2 2" xfId="2427"/>
    <cellStyle name="40% - 强调文字颜色 5 6_2015财政决算公开" xfId="2428"/>
    <cellStyle name="40% - 强调文字颜色 5 7" xfId="2429"/>
    <cellStyle name="60% - 强调文字颜色 2 3 2 3" xfId="2430"/>
    <cellStyle name="40% - 强调文字颜色 5 7 2" xfId="2431"/>
    <cellStyle name="60% - 强调文字颜色 2 3 2 3 2" xfId="2432"/>
    <cellStyle name="常规 2 3 2 2 4" xfId="2433"/>
    <cellStyle name="40% - 强调文字颜色 5 8" xfId="2434"/>
    <cellStyle name="60% - 强调文字颜色 2 3 2 4" xfId="2435"/>
    <cellStyle name="40% - 强调文字颜色 6 2" xfId="2436"/>
    <cellStyle name="好 3 3" xfId="2437"/>
    <cellStyle name="40% - 强调文字颜色 6 2 2" xfId="2438"/>
    <cellStyle name="好 3 3 2" xfId="2439"/>
    <cellStyle name="40% - 强调文字颜色 6 2 2 2" xfId="2440"/>
    <cellStyle name="常规 4 3 4" xfId="2441"/>
    <cellStyle name="常规 5 6" xfId="2442"/>
    <cellStyle name="好 3 3 2 2" xfId="2443"/>
    <cellStyle name="40% - 强调文字颜色 6 2 2 2 2" xfId="2444"/>
    <cellStyle name="常规 4 3 4 2" xfId="2445"/>
    <cellStyle name="常规 5 6 2" xfId="2446"/>
    <cellStyle name="40% - 强调文字颜色 6 2 2 2 2 2" xfId="2447"/>
    <cellStyle name="常规 5 6 2 2" xfId="2448"/>
    <cellStyle name="计算 2 2 3" xfId="2449"/>
    <cellStyle name="40% - 强调文字颜色 6 2 2 2 3" xfId="2450"/>
    <cellStyle name="常规 5 6 3" xfId="2451"/>
    <cellStyle name="强调文字颜色 5 5 2" xfId="2452"/>
    <cellStyle name="40% - 强调文字颜色 6 2 2 2_2015财政决算公开" xfId="2453"/>
    <cellStyle name="标题 5 4 2 2" xfId="2454"/>
    <cellStyle name="40% - 强调文字颜色 6 2 2 3" xfId="2455"/>
    <cellStyle name="常规 4 3 5" xfId="2456"/>
    <cellStyle name="常规 5 7" xfId="2457"/>
    <cellStyle name="40% - 强调文字颜色 6 2 2 3 2" xfId="2458"/>
    <cellStyle name="常规 5 7 2" xfId="2459"/>
    <cellStyle name="40% - 强调文字颜色 6 2 2 4" xfId="2460"/>
    <cellStyle name="常规 4 3 6" xfId="2461"/>
    <cellStyle name="千位分隔 4 2 3 2" xfId="2462"/>
    <cellStyle name="常规 5 8" xfId="2463"/>
    <cellStyle name="40% - 强调文字颜色 6 2 2_2015财政决算公开" xfId="2464"/>
    <cellStyle name="40% - 强调文字颜色 6 2 3" xfId="2465"/>
    <cellStyle name="好 3 3 3" xfId="2466"/>
    <cellStyle name="40% - 强调文字颜色 6 2 3 2" xfId="2467"/>
    <cellStyle name="常规 4 2 2 4" xfId="2468"/>
    <cellStyle name="常规 6 6" xfId="2469"/>
    <cellStyle name="40% - 强调文字颜色 6 2 3 2 2" xfId="2470"/>
    <cellStyle name="常规 4 2 2 4 2" xfId="2471"/>
    <cellStyle name="货币 3 2 4 5" xfId="2472"/>
    <cellStyle name="40% - 强调文字颜色 6 2 3 2 2 2" xfId="2473"/>
    <cellStyle name="常规 4 2 2 4 2 2" xfId="2474"/>
    <cellStyle name="40% - 强调文字颜色 6 2 3 2 3" xfId="2475"/>
    <cellStyle name="常规 4 2 2 4 3" xfId="2476"/>
    <cellStyle name="40% - 强调文字颜色 6 2 3 2_2015财政决算公开" xfId="2477"/>
    <cellStyle name="货币 3 2 5" xfId="2478"/>
    <cellStyle name="40% - 强调文字颜色 6 2 3 3" xfId="2479"/>
    <cellStyle name="常规 4 2 2 5" xfId="2480"/>
    <cellStyle name="40% - 强调文字颜色 6 2 3 3 2" xfId="2481"/>
    <cellStyle name="常规 4 2 2 5 2" xfId="2482"/>
    <cellStyle name="40% - 强调文字颜色 6 2 3 4" xfId="2483"/>
    <cellStyle name="常规 4 2 2 6" xfId="2484"/>
    <cellStyle name="40% - 强调文字颜色 6 2 3 5" xfId="2485"/>
    <cellStyle name="常规 4 2 2 7" xfId="2486"/>
    <cellStyle name="40% - 强调文字颜色 6 2 3_2015财政决算公开" xfId="2487"/>
    <cellStyle name="40% - 强调文字颜色 6 2 4" xfId="2488"/>
    <cellStyle name="货币 2 2 5 2" xfId="2489"/>
    <cellStyle name="40% - 强调文字颜色 6 2 4 2" xfId="2490"/>
    <cellStyle name="常规 7 6" xfId="2491"/>
    <cellStyle name="常规 4 2 3 4" xfId="2492"/>
    <cellStyle name="货币 2 2 5 2 2" xfId="2493"/>
    <cellStyle name="40% - 强调文字颜色 6 2 4 3" xfId="2494"/>
    <cellStyle name="常规 4 2 3 5" xfId="2495"/>
    <cellStyle name="40% - 强调文字颜色 6 2 4 4" xfId="2496"/>
    <cellStyle name="常规 4 2 3 6" xfId="2497"/>
    <cellStyle name="40% - 强调文字颜色 6 2 5 2" xfId="2498"/>
    <cellStyle name="常规 8 6" xfId="2499"/>
    <cellStyle name="常规 4 2 4 4" xfId="2500"/>
    <cellStyle name="货币 2 2 5 3 2" xfId="2501"/>
    <cellStyle name="40% - 强调文字颜色 6 2 6" xfId="2502"/>
    <cellStyle name="常规 10 2 2 2 2" xfId="2503"/>
    <cellStyle name="货币 2 2 5 4" xfId="2504"/>
    <cellStyle name="40% - 强调文字颜色 6 2_2015财政决算公开" xfId="2505"/>
    <cellStyle name="40% - 强调文字颜色 6 3 2" xfId="2506"/>
    <cellStyle name="好 3 4 2" xfId="2507"/>
    <cellStyle name="40% - 强调文字颜色 6 3 2 2" xfId="2508"/>
    <cellStyle name="常规 5 3 4" xfId="2509"/>
    <cellStyle name="40% - 强调文字颜色 6 3 2 2 2" xfId="2510"/>
    <cellStyle name="常规 5 3 4 2" xfId="2511"/>
    <cellStyle name="40% - 强调文字颜色 6 3 2 2 3" xfId="2512"/>
    <cellStyle name="40% - 强调文字颜色 6 3 2 2_2015财政决算公开" xfId="2513"/>
    <cellStyle name="警告文本 3 4" xfId="2514"/>
    <cellStyle name="40% - 强调文字颜色 6 3 2 3" xfId="2515"/>
    <cellStyle name="常规 5 3 5" xfId="2516"/>
    <cellStyle name="40% - 强调文字颜色 6 3 2 3 2" xfId="2517"/>
    <cellStyle name="40% - 强调文字颜色 6 3 2_2015财政决算公开" xfId="2518"/>
    <cellStyle name="60% - 强调文字颜色 6 7 2" xfId="2519"/>
    <cellStyle name="40% - 强调文字颜色 6 3 3" xfId="2520"/>
    <cellStyle name="40% - 强调文字颜色 6 3 3 2" xfId="2521"/>
    <cellStyle name="常规 5 4 4" xfId="2522"/>
    <cellStyle name="40% - 强调文字颜色 6 3 3 2 2" xfId="2523"/>
    <cellStyle name="常规 5 4 4 2" xfId="2524"/>
    <cellStyle name="货币 4 2 4 5" xfId="2525"/>
    <cellStyle name="40% - 强调文字颜色 6 3 3 3" xfId="2526"/>
    <cellStyle name="常规 5 4 5" xfId="2527"/>
    <cellStyle name="40% - 强调文字颜色 6 3 4" xfId="2528"/>
    <cellStyle name="货币 2 2 6 2" xfId="2529"/>
    <cellStyle name="40% - 强调文字颜色 6 3 4 2" xfId="2530"/>
    <cellStyle name="常规 5 5 4" xfId="2531"/>
    <cellStyle name="货币 2 2 6 2 2" xfId="2532"/>
    <cellStyle name="40% - 强调文字颜色 6 3 5" xfId="2533"/>
    <cellStyle name="货币 2 2 6 3" xfId="2534"/>
    <cellStyle name="40% - 强调文字颜色 6 3_2015财政决算公开" xfId="2535"/>
    <cellStyle name="Currency_1995" xfId="2536"/>
    <cellStyle name="40% - 强调文字颜色 6 4 2" xfId="2537"/>
    <cellStyle name="60% - 强调文字颜色 4 2 2 2" xfId="2538"/>
    <cellStyle name="60% - 强调文字颜色 4 2 2 2 2" xfId="2539"/>
    <cellStyle name="40% - 强调文字颜色 6 4 2 2" xfId="2540"/>
    <cellStyle name="常规 6 3 4" xfId="2541"/>
    <cellStyle name="40% - 强调文字颜色 6 4 2 2 2" xfId="2542"/>
    <cellStyle name="60% - 强调文字颜色 4 2 2 2 2 2" xfId="2543"/>
    <cellStyle name="40% - 强调文字颜色 6 4 2 3" xfId="2544"/>
    <cellStyle name="60% - 强调文字颜色 4 2 2 2 3" xfId="2545"/>
    <cellStyle name="40% - 强调文字颜色 6 4 2_2015财政决算公开" xfId="2546"/>
    <cellStyle name="强调文字颜色 5 7" xfId="2547"/>
    <cellStyle name="常规 4_征收计划表8" xfId="2548"/>
    <cellStyle name="40% - 强调文字颜色 6 4 3" xfId="2549"/>
    <cellStyle name="60% - 强调文字颜色 4 2 2 3" xfId="2550"/>
    <cellStyle name="40% - 强调文字颜色 6 4 3 2" xfId="2551"/>
    <cellStyle name="60% - 强调文字颜色 4 2 2 3 2" xfId="2552"/>
    <cellStyle name="常规 4 2 2 2 4" xfId="2553"/>
    <cellStyle name="40% - 强调文字颜色 6 4 4" xfId="2554"/>
    <cellStyle name="60% - 强调文字颜色 4 2 2 4" xfId="2555"/>
    <cellStyle name="货币 2 2 7 2" xfId="2556"/>
    <cellStyle name="40% - 强调文字颜色 6 4_2015财政决算公开" xfId="2557"/>
    <cellStyle name="40% - 强调文字颜色 6 5" xfId="2558"/>
    <cellStyle name="60% - 强调文字颜色 4 2 3" xfId="2559"/>
    <cellStyle name="40% - 强调文字颜色 6 5 2" xfId="2560"/>
    <cellStyle name="60% - 强调文字颜色 4 2 3 2" xfId="2561"/>
    <cellStyle name="60% - 强调文字颜色 4 2 3 2 2" xfId="2562"/>
    <cellStyle name="40% - 强调文字颜色 6 5 2 2" xfId="2563"/>
    <cellStyle name="常规 7 3 4" xfId="2564"/>
    <cellStyle name="40% - 强调文字颜色 6 5 2 2 2" xfId="2565"/>
    <cellStyle name="60% - 强调文字颜色 4 2 3 2 2 2" xfId="2566"/>
    <cellStyle name="40% - 强调文字颜色 6 5 2 3" xfId="2567"/>
    <cellStyle name="60% - 强调文字颜色 4 2 3 2 3" xfId="2568"/>
    <cellStyle name="40% - 强调文字颜色 6 5 2_2015财政决算公开" xfId="2569"/>
    <cellStyle name="40% - 强调文字颜色 6 5 3" xfId="2570"/>
    <cellStyle name="60% - 强调文字颜色 4 2 3 3" xfId="2571"/>
    <cellStyle name="40% - 强调文字颜色 6 5 4" xfId="2572"/>
    <cellStyle name="60% - 强调文字颜色 4 2 3 4" xfId="2573"/>
    <cellStyle name="货币 2 2 8 2" xfId="2574"/>
    <cellStyle name="40% - 强调文字颜色 6 6" xfId="2575"/>
    <cellStyle name="60% - 强调文字颜色 2 3 3 2" xfId="2576"/>
    <cellStyle name="60% - 强调文字颜色 4 2 4" xfId="2577"/>
    <cellStyle name="40% - 强调文字颜色 6 6 2" xfId="2578"/>
    <cellStyle name="60% - 强调文字颜色 2 3 3 2 2" xfId="2579"/>
    <cellStyle name="60% - 强调文字颜色 4 2 4 2" xfId="2580"/>
    <cellStyle name="60% - 强调文字颜色 4 2 4 2 2" xfId="2581"/>
    <cellStyle name="40% - 强调文字颜色 6 6 2 2" xfId="2582"/>
    <cellStyle name="常规 8 3 4" xfId="2583"/>
    <cellStyle name="40% - 强调文字颜色 6 7 2" xfId="2584"/>
    <cellStyle name="60% - 强调文字颜色 4 2 5 2" xfId="2585"/>
    <cellStyle name="40% - 强调文字颜色 6 8" xfId="2586"/>
    <cellStyle name="60% - 强调文字颜色 4 2 6" xfId="2587"/>
    <cellStyle name="40% - 着色 1" xfId="2588"/>
    <cellStyle name="货币 5" xfId="2589"/>
    <cellStyle name="40% - 着色 2" xfId="2590"/>
    <cellStyle name="40% - 着色 2 2" xfId="2591"/>
    <cellStyle name="40% - 着色 3" xfId="2592"/>
    <cellStyle name="40% - 着色 3 2" xfId="2593"/>
    <cellStyle name="40% - 着色 4 2" xfId="2594"/>
    <cellStyle name="40% - 着色 5" xfId="2595"/>
    <cellStyle name="60% - 强调文字颜色 6 6 2 2" xfId="2596"/>
    <cellStyle name="40% - 着色 6" xfId="2597"/>
    <cellStyle name="常规 2 2 2 2 4_2015财政决算公开" xfId="2598"/>
    <cellStyle name="40% - 着色 6 2" xfId="2599"/>
    <cellStyle name="常规 6 3 3" xfId="2600"/>
    <cellStyle name="60% - 强调文字颜色 1 2" xfId="2601"/>
    <cellStyle name="60% - 强调文字颜色 1 2 2" xfId="2602"/>
    <cellStyle name="60% - 强调文字颜色 1 2 2 2 2" xfId="2603"/>
    <cellStyle name="60% - 强调文字颜色 1 2 2 2 2 2" xfId="2604"/>
    <cellStyle name="60% - 强调文字颜色 5 6" xfId="2605"/>
    <cellStyle name="60% - 强调文字颜色 1 2 2 2 3" xfId="2606"/>
    <cellStyle name="常规 3 2 4 2" xfId="2607"/>
    <cellStyle name="60% - 强调文字颜色 1 2 2 3" xfId="2608"/>
    <cellStyle name="60% - 强调文字颜色 1 2 2 4" xfId="2609"/>
    <cellStyle name="60% - 强调文字颜色 1 2 3 2" xfId="2610"/>
    <cellStyle name="60% - 强调文字颜色 1 2 3 2 2" xfId="2611"/>
    <cellStyle name="60% - 强调文字颜色 1 2 3 2 3" xfId="2612"/>
    <cellStyle name="好 3 2 2 2 2" xfId="2613"/>
    <cellStyle name="60% - 强调文字颜色 1 2 3 3" xfId="2614"/>
    <cellStyle name="60% - 强调文字颜色 1 2 3 3 2" xfId="2615"/>
    <cellStyle name="60% - 强调文字颜色 1 2 3 4" xfId="2616"/>
    <cellStyle name="60% - 强调文字颜色 1 2 3 5" xfId="2617"/>
    <cellStyle name="标题 5 2_2015财政决算公开" xfId="2618"/>
    <cellStyle name="60% - 强调文字颜色 1 2 4" xfId="2619"/>
    <cellStyle name="60% - 强调文字颜色 1 2 4 2" xfId="2620"/>
    <cellStyle name="60% - 强调文字颜色 1 2 4 2 2" xfId="2621"/>
    <cellStyle name="货币 2 2 4 4" xfId="2622"/>
    <cellStyle name="60% - 强调文字颜色 1 2 4 3" xfId="2623"/>
    <cellStyle name="常规 10 2 2 2" xfId="2624"/>
    <cellStyle name="60% - 强调文字颜色 1 2 5" xfId="2625"/>
    <cellStyle name="Calc Currency (0) 2" xfId="2626"/>
    <cellStyle name="60% - 强调文字颜色 1 2 5 2" xfId="2627"/>
    <cellStyle name="60% - 强调文字颜色 1 2 6" xfId="2628"/>
    <cellStyle name="标题 2 2 3 2 2" xfId="2629"/>
    <cellStyle name="货币 2 6 2" xfId="2630"/>
    <cellStyle name="60% - 强调文字颜色 1 2 7" xfId="2631"/>
    <cellStyle name="货币 2 6 3" xfId="2632"/>
    <cellStyle name="链接单元格 6 2" xfId="2633"/>
    <cellStyle name="60% - 强调文字颜色 1 2_2015财政决算公开" xfId="2634"/>
    <cellStyle name="60% - 强调文字颜色 1 3" xfId="2635"/>
    <cellStyle name="60% - 强调文字颜色 1 3 2" xfId="2636"/>
    <cellStyle name="60% - 强调文字颜色 1 3 2 2 2" xfId="2637"/>
    <cellStyle name="常规 8 3" xfId="2638"/>
    <cellStyle name="60% - 强调文字颜色 1 3 2 2 3" xfId="2639"/>
    <cellStyle name="常规 4 2 4 2" xfId="2640"/>
    <cellStyle name="常规 4 6 2" xfId="2641"/>
    <cellStyle name="常规 8 4" xfId="2642"/>
    <cellStyle name="60% - 强调文字颜色 1 3 2 4" xfId="2643"/>
    <cellStyle name="60% - 强调文字颜色 1 3 3" xfId="2644"/>
    <cellStyle name="60% - 强调文字颜色 1 3 3 2" xfId="2645"/>
    <cellStyle name="60% - 强调文字颜色 1 3 3 2 2" xfId="2646"/>
    <cellStyle name="常规 2_2012-2013年“三公”经费预决算情况汇总表样" xfId="2647"/>
    <cellStyle name="60% - 强调文字颜色 1 3 3 3" xfId="2648"/>
    <cellStyle name="60% - 强调文字颜色 1 3 4" xfId="2649"/>
    <cellStyle name="60% - 强调文字颜色 1 3 4 2" xfId="2650"/>
    <cellStyle name="60% - 强调文字颜色 1 4" xfId="2651"/>
    <cellStyle name="常规 2 4 2 4 2" xfId="2652"/>
    <cellStyle name="60% - 强调文字颜色 1 4 2" xfId="2653"/>
    <cellStyle name="常规 2 4 2 4 2 2" xfId="2654"/>
    <cellStyle name="60% - 强调文字颜色 1 4 2 2 2" xfId="2655"/>
    <cellStyle name="60% - 强调文字颜色 1 4 3" xfId="2656"/>
    <cellStyle name="货币 2 10 2" xfId="2657"/>
    <cellStyle name="60% - 强调文字颜色 1 4 3 2" xfId="2658"/>
    <cellStyle name="60% - 强调文字颜色 1 4 4" xfId="2659"/>
    <cellStyle name="60% - 强调文字颜色 1 5" xfId="2660"/>
    <cellStyle name="常规 2 4 2 4 3" xfId="2661"/>
    <cellStyle name="60% - 强调文字颜色 1 5 2" xfId="2662"/>
    <cellStyle name="常规 2 4 2 4 3 2" xfId="2663"/>
    <cellStyle name="60% - 强调文字颜色 1 5 2 3" xfId="2664"/>
    <cellStyle name="60% - 强调文字颜色 1 5 3" xfId="2665"/>
    <cellStyle name="60% - 强调文字颜色 1 5 3 2" xfId="2666"/>
    <cellStyle name="60% - 强调文字颜色 1 5 4" xfId="2667"/>
    <cellStyle name="货币 3 4 2 2" xfId="2668"/>
    <cellStyle name="60% - 强调文字颜色 1 6" xfId="2669"/>
    <cellStyle name="常规 2 4 2 4 4" xfId="2670"/>
    <cellStyle name="60% - 强调文字颜色 1 6 2" xfId="2671"/>
    <cellStyle name="常规 2 4 2 4 4 2" xfId="2672"/>
    <cellStyle name="60% - 强调文字颜色 1 6 3" xfId="2673"/>
    <cellStyle name="60% - 强调文字颜色 1 7" xfId="2674"/>
    <cellStyle name="标题 3 3 2 2" xfId="2675"/>
    <cellStyle name="常规 2 4 2 4 5" xfId="2676"/>
    <cellStyle name="60% - 强调文字颜色 1 7 2" xfId="2677"/>
    <cellStyle name="标题 3 3 2 2 2" xfId="2678"/>
    <cellStyle name="60% - 强调文字颜色 1 8" xfId="2679"/>
    <cellStyle name="标题 3 3 2 3" xfId="2680"/>
    <cellStyle name="60% - 强调文字颜色 2 2" xfId="2681"/>
    <cellStyle name="60% - 强调文字颜色 2 2 2" xfId="2682"/>
    <cellStyle name="60% - 强调文字颜色 2 2 2 2" xfId="2683"/>
    <cellStyle name="差 7" xfId="2684"/>
    <cellStyle name="60% - 强调文字颜色 2 2 2 2 2" xfId="2685"/>
    <cellStyle name="差 7 2" xfId="2686"/>
    <cellStyle name="60% - 强调文字颜色 2 2 2 2 2 2" xfId="2687"/>
    <cellStyle name="60% - 强调文字颜色 2 2 2 3" xfId="2688"/>
    <cellStyle name="差 8" xfId="2689"/>
    <cellStyle name="60% - 强调文字颜色 2 2 2 3 2" xfId="2690"/>
    <cellStyle name="常规 2 2 2 2 4" xfId="2691"/>
    <cellStyle name="60% - 强调文字颜色 2 2 2 4" xfId="2692"/>
    <cellStyle name="货币 4 5 2" xfId="2693"/>
    <cellStyle name="60% - 强调文字颜色 2 2 3 2" xfId="2694"/>
    <cellStyle name="60% - 强调文字颜色 3 2 4" xfId="2695"/>
    <cellStyle name="60% - 强调文字颜色 2 2 3 2 2" xfId="2696"/>
    <cellStyle name="60% - 强调文字颜色 3 2 4 2" xfId="2697"/>
    <cellStyle name="60% - 强调文字颜色 2 2 3 2 2 2" xfId="2698"/>
    <cellStyle name="60% - 强调文字颜色 3 2 4 2 2" xfId="2699"/>
    <cellStyle name="60% - 强调文字颜色 5 8" xfId="2700"/>
    <cellStyle name="60% - 强调文字颜色 2 2 3 3" xfId="2701"/>
    <cellStyle name="60% - 强调文字颜色 3 2 5" xfId="2702"/>
    <cellStyle name="comma zerodec 2" xfId="2703"/>
    <cellStyle name="60% - 强调文字颜色 2 2 3 3 2" xfId="2704"/>
    <cellStyle name="60% - 强调文字颜色 3 2 5 2" xfId="2705"/>
    <cellStyle name="常规 2 2 3 2 4" xfId="2706"/>
    <cellStyle name="60% - 强调文字颜色 2 2 3 4" xfId="2707"/>
    <cellStyle name="60% - 强调文字颜色 3 2 6" xfId="2708"/>
    <cellStyle name="货币 4 6 2" xfId="2709"/>
    <cellStyle name="60% - 强调文字颜色 2 2 4" xfId="2710"/>
    <cellStyle name="60% - 强调文字颜色 2 2 4 2" xfId="2711"/>
    <cellStyle name="60% - 强调文字颜色 3 3 4" xfId="2712"/>
    <cellStyle name="60% - 强调文字颜色 2 2 4 2 2" xfId="2713"/>
    <cellStyle name="60% - 强调文字颜色 3 3 4 2" xfId="2714"/>
    <cellStyle name="60% - 强调文字颜色 2 2 5" xfId="2715"/>
    <cellStyle name="60% - 强调文字颜色 2 2 5 2" xfId="2716"/>
    <cellStyle name="60% - 强调文字颜色 3 4 4" xfId="2717"/>
    <cellStyle name="60% - 强调文字颜色 2 2 6" xfId="2718"/>
    <cellStyle name="货币 3 6 2" xfId="2719"/>
    <cellStyle name="60% - 强调文字颜色 2 2_2015财政决算公开" xfId="2720"/>
    <cellStyle name="货币 2 2 2 4 5" xfId="2721"/>
    <cellStyle name="60% - 强调文字颜色 2 3 2" xfId="2722"/>
    <cellStyle name="60% - 强调文字颜色 2 3 4" xfId="2723"/>
    <cellStyle name="60% - 强调文字颜色 2 3 4 2" xfId="2724"/>
    <cellStyle name="60% - 强调文字颜色 4 3 4" xfId="2725"/>
    <cellStyle name="常规 17" xfId="2726"/>
    <cellStyle name="常规 22" xfId="2727"/>
    <cellStyle name="检查单元格 2 2 3" xfId="2728"/>
    <cellStyle name="60% - 强调文字颜色 2 4" xfId="2729"/>
    <cellStyle name="常规 2 4 2 5 2" xfId="2730"/>
    <cellStyle name="60% - 强调文字颜色 2 4 2" xfId="2731"/>
    <cellStyle name="60% - 强调文字颜色 2 4 2 2" xfId="2732"/>
    <cellStyle name="60% - 强调文字颜色 2 4 2 2 2" xfId="2733"/>
    <cellStyle name="60% - 强调文字颜色 2 4 2 3" xfId="2734"/>
    <cellStyle name="60% - 强调文字颜色 2 4 3 2" xfId="2735"/>
    <cellStyle name="60% - 强调文字颜色 5 2 4" xfId="2736"/>
    <cellStyle name="60% - 强调文字颜色 2 4 4" xfId="2737"/>
    <cellStyle name="60% - 强调文字颜色 2 5" xfId="2738"/>
    <cellStyle name="60% - 强调文字颜色 2 5 2" xfId="2739"/>
    <cellStyle name="60% - 强调文字颜色 2 5 2 2 2" xfId="2740"/>
    <cellStyle name="检查单元格 5 4" xfId="2741"/>
    <cellStyle name="60% - 强调文字颜色 2 5 2 3" xfId="2742"/>
    <cellStyle name="60% - 强调文字颜色 2 5 3" xfId="2743"/>
    <cellStyle name="60% - 强调文字颜色 2 5 4" xfId="2744"/>
    <cellStyle name="货币 3 5 2 2" xfId="2745"/>
    <cellStyle name="60% - 强调文字颜色 2 6" xfId="2746"/>
    <cellStyle name="60% - 强调文字颜色 2 6 2" xfId="2747"/>
    <cellStyle name="60% - 强调文字颜色 2 6 2 2" xfId="2748"/>
    <cellStyle name="60% - 强调文字颜色 2 6 3" xfId="2749"/>
    <cellStyle name="60% - 强调文字颜色 2 7" xfId="2750"/>
    <cellStyle name="标题 3 3 3 2" xfId="2751"/>
    <cellStyle name="60% - 强调文字颜色 2 8" xfId="2752"/>
    <cellStyle name="60% - 强调文字颜色 2 9" xfId="2753"/>
    <cellStyle name="60% - 强调文字颜色 3 2" xfId="2754"/>
    <cellStyle name="60% - 强调文字颜色 3 2 2" xfId="2755"/>
    <cellStyle name="60% - 强调文字颜色 3 2 2 2" xfId="2756"/>
    <cellStyle name="60% - 强调文字颜色 3 2 2 2 2" xfId="2757"/>
    <cellStyle name="60% - 强调文字颜色 3 2 2 2 2 2" xfId="2758"/>
    <cellStyle name="60% - 强调文字颜色 3 2 2 3" xfId="2759"/>
    <cellStyle name="60% - 强调文字颜色 3 2 2 3 2" xfId="2760"/>
    <cellStyle name="60% - 强调文字颜色 3 2 2 4" xfId="2761"/>
    <cellStyle name="60% - 强调文字颜色 3 2 3" xfId="2762"/>
    <cellStyle name="60% - 强调文字颜色 3 2 3 2" xfId="2763"/>
    <cellStyle name="超级链接 4" xfId="2764"/>
    <cellStyle name="60% - 强调文字颜色 3 2 3 3" xfId="2765"/>
    <cellStyle name="超级链接 5" xfId="2766"/>
    <cellStyle name="60% - 强调文字颜色 3 2 3 3 2" xfId="2767"/>
    <cellStyle name="常规 13_2015财政决算公开" xfId="2768"/>
    <cellStyle name="60% - 强调文字颜色 3 2 3 4" xfId="2769"/>
    <cellStyle name="60% - 强调文字颜色 3 2 3 5" xfId="2770"/>
    <cellStyle name="60% - 强调文字颜色 3 2_2015财政决算公开" xfId="2771"/>
    <cellStyle name="60% - 强调文字颜色 3 3 2 2" xfId="2772"/>
    <cellStyle name="60% - 强调文字颜色 3 3 2 2 2" xfId="2773"/>
    <cellStyle name="60% - 强调文字颜色 3 3 2 2 2 2" xfId="2774"/>
    <cellStyle name="常规 2 5" xfId="2775"/>
    <cellStyle name="60% - 强调文字颜色 3 3 2 3" xfId="2776"/>
    <cellStyle name="60% - 强调文字颜色 3 3 2 3 2" xfId="2777"/>
    <cellStyle name="60% - 强调文字颜色 3 3 2 4" xfId="2778"/>
    <cellStyle name="60% - 强调文字颜色 3 3 3" xfId="2779"/>
    <cellStyle name="60% - 强调文字颜色 3 3 3 2" xfId="2780"/>
    <cellStyle name="60% - 强调文字颜色 3 3 3 3" xfId="2781"/>
    <cellStyle name="60% - 强调文字颜色 3 4 2" xfId="2782"/>
    <cellStyle name="60% - 强调文字颜色 3 4 2 2" xfId="2783"/>
    <cellStyle name="60% - 强调文字颜色 3 4 2 2 2" xfId="2784"/>
    <cellStyle name="货币 2 2 2 4 4" xfId="2785"/>
    <cellStyle name="60% - 强调文字颜色 3 4 2 3" xfId="2786"/>
    <cellStyle name="链接单元格 2" xfId="2787"/>
    <cellStyle name="60% - 强调文字颜色 3 4 3" xfId="2788"/>
    <cellStyle name="60% - 强调文字颜色 3 4 3 2" xfId="2789"/>
    <cellStyle name="60% - 强调文字颜色 3 5" xfId="2790"/>
    <cellStyle name="标题 1 2 3 2 2" xfId="2791"/>
    <cellStyle name="60% - 强调文字颜色 3 5 2" xfId="2792"/>
    <cellStyle name="60% - 强调文字颜色 3 5 2 2" xfId="2793"/>
    <cellStyle name="60% - 强调文字颜色 3 5 2 2 2" xfId="2794"/>
    <cellStyle name="超级链接" xfId="2795"/>
    <cellStyle name="60% - 强调文字颜色 3 5 2 3" xfId="2796"/>
    <cellStyle name="常规 2 3 10" xfId="2797"/>
    <cellStyle name="60% - 强调文字颜色 3 5 3" xfId="2798"/>
    <cellStyle name="60% - 强调文字颜色 3 5 3 2" xfId="2799"/>
    <cellStyle name="60% - 强调文字颜色 3 5 4" xfId="2800"/>
    <cellStyle name="货币 3 6 2 2" xfId="2801"/>
    <cellStyle name="60% - 强调文字颜色 3 6" xfId="2802"/>
    <cellStyle name="60% - 强调文字颜色 3 6 2" xfId="2803"/>
    <cellStyle name="60% - 强调文字颜色 3 6 2 2" xfId="2804"/>
    <cellStyle name="60% - 强调文字颜色 3 6 3" xfId="2805"/>
    <cellStyle name="60% - 强调文字颜色 3 7" xfId="2806"/>
    <cellStyle name="60% - 强调文字颜色 3 7 2" xfId="2807"/>
    <cellStyle name="60% - 强调文字颜色 3 8" xfId="2808"/>
    <cellStyle name="60% - 强调文字颜色 3 9" xfId="2809"/>
    <cellStyle name="60% - 强调文字颜色 4 2" xfId="2810"/>
    <cellStyle name="60% - 强调文字颜色 4 2 3 5" xfId="2811"/>
    <cellStyle name="强调文字颜色 1 2 2 3" xfId="2812"/>
    <cellStyle name="60% - 强调文字颜色 4 2_2015财政决算公开" xfId="2813"/>
    <cellStyle name="60% - 强调文字颜色 4 3 2" xfId="2814"/>
    <cellStyle name="常规 15" xfId="2815"/>
    <cellStyle name="常规 20" xfId="2816"/>
    <cellStyle name="60% - 强调文字颜色 4 3 2 2" xfId="2817"/>
    <cellStyle name="百分比 2 6" xfId="2818"/>
    <cellStyle name="常规 15 2" xfId="2819"/>
    <cellStyle name="常规 20 2" xfId="2820"/>
    <cellStyle name="60% - 强调文字颜色 4 3 2 2 2" xfId="2821"/>
    <cellStyle name="常规 15 2 2" xfId="2822"/>
    <cellStyle name="常规 20 2 2" xfId="2823"/>
    <cellStyle name="60% - 强调文字颜色 4 3 2 2 2 2" xfId="2824"/>
    <cellStyle name="60% - 强调文字颜色 6 2 4 3" xfId="2825"/>
    <cellStyle name="60% - 强调文字颜色 4 3 2 3" xfId="2826"/>
    <cellStyle name="常规 15 3" xfId="2827"/>
    <cellStyle name="常规 20 3" xfId="2828"/>
    <cellStyle name="常规 5 2 2 2 2" xfId="2829"/>
    <cellStyle name="60% - 强调文字颜色 4 3 2 3 2" xfId="2830"/>
    <cellStyle name="常规 15 3 2" xfId="2831"/>
    <cellStyle name="60% - 强调文字颜色 4 3 2 4" xfId="2832"/>
    <cellStyle name="常规 15 4" xfId="2833"/>
    <cellStyle name="货币 2 3 7 2" xfId="2834"/>
    <cellStyle name="60% - 强调文字颜色 4 3 3" xfId="2835"/>
    <cellStyle name="常规 16" xfId="2836"/>
    <cellStyle name="常规 21" xfId="2837"/>
    <cellStyle name="检查单元格 2 2 2" xfId="2838"/>
    <cellStyle name="60% - 强调文字颜色 4 3 3 2" xfId="2839"/>
    <cellStyle name="百分比 3 6" xfId="2840"/>
    <cellStyle name="常规 16 2" xfId="2841"/>
    <cellStyle name="常规 21 2" xfId="2842"/>
    <cellStyle name="检查单元格 2 2 2 2" xfId="2843"/>
    <cellStyle name="60% - 强调文字颜色 4 3 3 2 2" xfId="2844"/>
    <cellStyle name="标题 8" xfId="2845"/>
    <cellStyle name="常规 16 2 2" xfId="2846"/>
    <cellStyle name="常规 21 2 2" xfId="2847"/>
    <cellStyle name="检查单元格 2 2 2 2 2" xfId="2848"/>
    <cellStyle name="60% - 强调文字颜色 4 3 3 3" xfId="2849"/>
    <cellStyle name="常规 16 3" xfId="2850"/>
    <cellStyle name="常规 21 3" xfId="2851"/>
    <cellStyle name="常规 5 2 2 3 2" xfId="2852"/>
    <cellStyle name="检查单元格 2 2 2 3" xfId="2853"/>
    <cellStyle name="60% - 强调文字颜色 4 3 4 2" xfId="2854"/>
    <cellStyle name="常规 17 2" xfId="2855"/>
    <cellStyle name="常规 22 2" xfId="2856"/>
    <cellStyle name="检查单元格 2 2 3 2" xfId="2857"/>
    <cellStyle name="60% - 强调文字颜色 4 4" xfId="2858"/>
    <cellStyle name="常规 2 4 2 7 2" xfId="2859"/>
    <cellStyle name="60% - 强调文字颜色 4 4 2" xfId="2860"/>
    <cellStyle name="常规 65" xfId="2861"/>
    <cellStyle name="常规 70" xfId="2862"/>
    <cellStyle name="60% - 强调文字颜色 4 4 3" xfId="2863"/>
    <cellStyle name="差_全国友协2010年度中央部门决算（草案）" xfId="2864"/>
    <cellStyle name="常规 66" xfId="2865"/>
    <cellStyle name="常规 71" xfId="2866"/>
    <cellStyle name="检查单元格 2 3 2" xfId="2867"/>
    <cellStyle name="60% - 强调文字颜色 4 4 4" xfId="2868"/>
    <cellStyle name="常规 67" xfId="2869"/>
    <cellStyle name="常规 72" xfId="2870"/>
    <cellStyle name="检查单元格 2 3 3" xfId="2871"/>
    <cellStyle name="60% - 强调文字颜色 4 5" xfId="2872"/>
    <cellStyle name="计算 2 4 2 2" xfId="2873"/>
    <cellStyle name="60% - 强调文字颜色 4 5 2" xfId="2874"/>
    <cellStyle name="60% - 强调文字颜色 4 5 3" xfId="2875"/>
    <cellStyle name="检查单元格 2 4 2" xfId="2876"/>
    <cellStyle name="60% - 强调文字颜色 4 5 3 2" xfId="2877"/>
    <cellStyle name="检查单元格 2 4 2 2" xfId="2878"/>
    <cellStyle name="60% - 强调文字颜色 4 5 4" xfId="2879"/>
    <cellStyle name="检查单元格 2 4 3" xfId="2880"/>
    <cellStyle name="60% - 强调文字颜色 4 6" xfId="2881"/>
    <cellStyle name="60% - 强调文字颜色 4 6 2" xfId="2882"/>
    <cellStyle name="超级链接 2 4" xfId="2883"/>
    <cellStyle name="60% - 强调文字颜色 4 6 2 2" xfId="2884"/>
    <cellStyle name="60% - 强调文字颜色 4 6 3" xfId="2885"/>
    <cellStyle name="检查单元格 2 5 2" xfId="2886"/>
    <cellStyle name="60% - 强调文字颜色 4 7" xfId="2887"/>
    <cellStyle name="60% - 强调文字颜色 4 7 2" xfId="2888"/>
    <cellStyle name="60% - 强调文字颜色 4 8" xfId="2889"/>
    <cellStyle name="60% - 强调文字颜色 4 9" xfId="2890"/>
    <cellStyle name="60% - 强调文字颜色 5 2" xfId="2891"/>
    <cellStyle name="60% - 强调文字颜色 5 2 2" xfId="2892"/>
    <cellStyle name="60% - 强调文字颜色 5 2 2 2" xfId="2893"/>
    <cellStyle name="60% - 强调文字颜色 5 2 2 2 2" xfId="2894"/>
    <cellStyle name="常规 14 5" xfId="2895"/>
    <cellStyle name="60% - 强调文字颜色 5 2 2 2 2 2" xfId="2896"/>
    <cellStyle name="60% - 强调文字颜色 5 2 2 2 3" xfId="2897"/>
    <cellStyle name="常规 14 6" xfId="2898"/>
    <cellStyle name="60% - 强调文字颜色 5 2 2 3" xfId="2899"/>
    <cellStyle name="60% - 强调文字颜色 5 2 2 3 2" xfId="2900"/>
    <cellStyle name="常规 15 5" xfId="2901"/>
    <cellStyle name="60% - 强调文字颜色 5 2 2 4" xfId="2902"/>
    <cellStyle name="Fixed 2" xfId="2903"/>
    <cellStyle name="常规 28 2 2" xfId="2904"/>
    <cellStyle name="货币 3 2 7 2" xfId="2905"/>
    <cellStyle name="60% - 强调文字颜色 5 2 3 2" xfId="2906"/>
    <cellStyle name="60% - 强调文字颜色 5 2 3 2 2" xfId="2907"/>
    <cellStyle name="60% - 强调文字颜色 5 2 3 2 2 2" xfId="2908"/>
    <cellStyle name="后继超级链接 2 3" xfId="2909"/>
    <cellStyle name="60% - 强调文字颜色 5 2 3 2 3" xfId="2910"/>
    <cellStyle name="60% - 强调文字颜色 5 2 3 3" xfId="2911"/>
    <cellStyle name="60% - 强调文字颜色 5 2 3 4" xfId="2912"/>
    <cellStyle name="60% - 强调文字颜色 5 2 4 2" xfId="2913"/>
    <cellStyle name="60% - 强调文字颜色 5 2 4 2 2" xfId="2914"/>
    <cellStyle name="货币 2 11" xfId="2915"/>
    <cellStyle name="60% - 强调文字颜色 5 2 4 3" xfId="2916"/>
    <cellStyle name="60% - 强调文字颜色 5 2 5" xfId="2917"/>
    <cellStyle name="解释性文本 2 2 2" xfId="2918"/>
    <cellStyle name="60% - 强调文字颜色 5 2 5 2" xfId="2919"/>
    <cellStyle name="解释性文本 2 2 2 2" xfId="2920"/>
    <cellStyle name="60% - 强调文字颜色 5 2 6" xfId="2921"/>
    <cellStyle name="解释性文本 2 2 3" xfId="2922"/>
    <cellStyle name="60% - 强调文字颜色 5 2_2015财政决算公开" xfId="2923"/>
    <cellStyle name="60% - 强调文字颜色 5 3" xfId="2924"/>
    <cellStyle name="60% - 强调文字颜色 5 3 2" xfId="2925"/>
    <cellStyle name="60% - 强调文字颜色 5 3 2 2 2 2" xfId="2926"/>
    <cellStyle name="60% - 强调文字颜色 5 3 2 2 3" xfId="2927"/>
    <cellStyle name="60% - 强调文字颜色 5 3 2 4" xfId="2928"/>
    <cellStyle name="常规 29 2 2" xfId="2929"/>
    <cellStyle name="60% - 强调文字颜色 5 3 3" xfId="2930"/>
    <cellStyle name="检查单元格 3 2 2" xfId="2931"/>
    <cellStyle name="60% - 强调文字颜色 5 3 3 2 2" xfId="2932"/>
    <cellStyle name="检查单元格 3 2 2 2 2" xfId="2933"/>
    <cellStyle name="60% - 强调文字颜色 5 3 3 3" xfId="2934"/>
    <cellStyle name="检查单元格 3 2 2 3" xfId="2935"/>
    <cellStyle name="60% - 强调文字颜色 5 3 4" xfId="2936"/>
    <cellStyle name="检查单元格 3 2 3" xfId="2937"/>
    <cellStyle name="60% - 强调文字颜色 5 3 4 2" xfId="2938"/>
    <cellStyle name="检查单元格 3 2 3 2" xfId="2939"/>
    <cellStyle name="60% - 强调文字颜色 5 4" xfId="2940"/>
    <cellStyle name="60% - 强调文字颜色 5 4 2" xfId="2941"/>
    <cellStyle name="60% - 强调文字颜色 5 4 3" xfId="2942"/>
    <cellStyle name="检查单元格 3 3 2" xfId="2943"/>
    <cellStyle name="60% - 强调文字颜色 5 4 3 2" xfId="2944"/>
    <cellStyle name="标题 1 2 5" xfId="2945"/>
    <cellStyle name="检查单元格 3 3 2 2" xfId="2946"/>
    <cellStyle name="60% - 强调文字颜色 5 4 4" xfId="2947"/>
    <cellStyle name="检查单元格 3 3 3" xfId="2948"/>
    <cellStyle name="60% - 强调文字颜色 5 5" xfId="2949"/>
    <cellStyle name="60% - 强调文字颜色 5 5 2" xfId="2950"/>
    <cellStyle name="60% - 强调文字颜色 5 5 3" xfId="2951"/>
    <cellStyle name="检查单元格 3 4 2" xfId="2952"/>
    <cellStyle name="60% - 强调文字颜色 5 5 4" xfId="2953"/>
    <cellStyle name="60% - 强调文字颜色 5 6 2" xfId="2954"/>
    <cellStyle name="60% - 强调文字颜色 5 6 2 2" xfId="2955"/>
    <cellStyle name="60% - 强调文字颜色 5 6 3" xfId="2956"/>
    <cellStyle name="60% - 强调文字颜色 5 7" xfId="2957"/>
    <cellStyle name="60% - 强调文字颜色 5 7 2" xfId="2958"/>
    <cellStyle name="60% - 强调文字颜色 6 2" xfId="2959"/>
    <cellStyle name="60% - 强调文字颜色 6 2 2" xfId="2960"/>
    <cellStyle name="60% - 强调文字颜色 6 2 2 2" xfId="2961"/>
    <cellStyle name="60% - 强调文字颜色 6 2 2 2 2" xfId="2962"/>
    <cellStyle name="60% - 强调文字颜色 6 2 2 2 2 2" xfId="2963"/>
    <cellStyle name="60% - 强调文字颜色 6 2 2 2 3" xfId="2964"/>
    <cellStyle name="60% - 强调文字颜色 6 2 2 3" xfId="2965"/>
    <cellStyle name="60% - 强调文字颜色 6 2 2 3 2" xfId="2966"/>
    <cellStyle name="60% - 强调文字颜色 6 2 2 4" xfId="2967"/>
    <cellStyle name="货币 4 2 7 2" xfId="2968"/>
    <cellStyle name="60% - 强调文字颜色 6 2 3" xfId="2969"/>
    <cellStyle name="60% - 强调文字颜色 6 2 3 2" xfId="2970"/>
    <cellStyle name="60% - 强调文字颜色 6 2 3 2 2" xfId="2971"/>
    <cellStyle name="标题 1 2_2015财政决算公开" xfId="2972"/>
    <cellStyle name="60% - 强调文字颜色 6 2 3 2 2 2" xfId="2973"/>
    <cellStyle name="60% - 强调文字颜色 6 2 3 2 3" xfId="2974"/>
    <cellStyle name="60% - 强调文字颜色 6 2 3 3" xfId="2975"/>
    <cellStyle name="60% - 强调文字颜色 6 2 3 4" xfId="2976"/>
    <cellStyle name="60% - 强调文字颜色 6 2 3 5" xfId="2977"/>
    <cellStyle name="60% - 强调文字颜色 6 2 4 2" xfId="2978"/>
    <cellStyle name="60% - 强调文字颜色 6 2 4 2 2" xfId="2979"/>
    <cellStyle name="汇总 4 3" xfId="2980"/>
    <cellStyle name="60% - 强调文字颜色 6 2 5" xfId="2981"/>
    <cellStyle name="解释性文本 3 2 2" xfId="2982"/>
    <cellStyle name="60% - 强调文字颜色 6 2 6" xfId="2983"/>
    <cellStyle name="解释性文本 3 2 3" xfId="2984"/>
    <cellStyle name="60% - 强调文字颜色 6 3" xfId="2985"/>
    <cellStyle name="60% - 强调文字颜色 6 3 2" xfId="2986"/>
    <cellStyle name="60% - 强调文字颜色 6 3 2 4" xfId="2987"/>
    <cellStyle name="60% - 强调文字颜色 6 3 3" xfId="2988"/>
    <cellStyle name="检查单元格 4 2 2" xfId="2989"/>
    <cellStyle name="60% - 强调文字颜色 6 3 3 2 2" xfId="2990"/>
    <cellStyle name="常规 4 2 2 9" xfId="2991"/>
    <cellStyle name="60% - 强调文字颜色 6 3 3 3" xfId="2992"/>
    <cellStyle name="60% - 强调文字颜色 6 3 4" xfId="2993"/>
    <cellStyle name="检查单元格 4 2 3" xfId="2994"/>
    <cellStyle name="60% - 强调文字颜色 6 3 4 2" xfId="2995"/>
    <cellStyle name="60% - 强调文字颜色 6 3 5" xfId="2996"/>
    <cellStyle name="解释性文本 3 3 2" xfId="2997"/>
    <cellStyle name="60% - 强调文字颜色 6 4" xfId="2998"/>
    <cellStyle name="百分比 3 2 2" xfId="2999"/>
    <cellStyle name="60% - 强调文字颜色 6 4 2" xfId="3000"/>
    <cellStyle name="百分比 3 2 2 2" xfId="3001"/>
    <cellStyle name="60% - 强调文字颜色 6 4 3" xfId="3002"/>
    <cellStyle name="百分比 3 2 2 3" xfId="3003"/>
    <cellStyle name="检查单元格 4 3 2" xfId="3004"/>
    <cellStyle name="60% - 强调文字颜色 6 4 3 2" xfId="3005"/>
    <cellStyle name="60% - 强调文字颜色 6 4 4" xfId="3006"/>
    <cellStyle name="60% - 强调文字颜色 6 5" xfId="3007"/>
    <cellStyle name="百分比 3 2 3" xfId="3008"/>
    <cellStyle name="60% - 强调文字颜色 6 5 2 2 2" xfId="3009"/>
    <cellStyle name="Header1" xfId="3010"/>
    <cellStyle name="60% - 强调文字颜色 6 5 2 3" xfId="3011"/>
    <cellStyle name="60% - 强调文字颜色 6 5 3 2" xfId="3012"/>
    <cellStyle name="60% - 强调文字颜色 6 5 4" xfId="3013"/>
    <cellStyle name="60% - 强调文字颜色 6 6" xfId="3014"/>
    <cellStyle name="百分比 3 2 4" xfId="3015"/>
    <cellStyle name="常规 3 2 4 2 2" xfId="3016"/>
    <cellStyle name="60% - 强调文字颜色 6 6 2" xfId="3017"/>
    <cellStyle name="常规 2 2 3 8" xfId="3018"/>
    <cellStyle name="60% - 强调文字颜色 6 6 3" xfId="3019"/>
    <cellStyle name="60% - 强调文字颜色 6 7" xfId="3020"/>
    <cellStyle name="60% - 强调文字颜色 6 8" xfId="3021"/>
    <cellStyle name="常规 12 2 2 2 2" xfId="3022"/>
    <cellStyle name="60% - 着色 1" xfId="3023"/>
    <cellStyle name="60% - 着色 1 2" xfId="3024"/>
    <cellStyle name="60% - 着色 2" xfId="3025"/>
    <cellStyle name="60% - 着色 2 2" xfId="3026"/>
    <cellStyle name="常规 2 2 11" xfId="3027"/>
    <cellStyle name="60% - 着色 3" xfId="3028"/>
    <cellStyle name="60% - 着色 3 2" xfId="3029"/>
    <cellStyle name="60% - 着色 4" xfId="3030"/>
    <cellStyle name="60% - 着色 5" xfId="3031"/>
    <cellStyle name="适中 3 2 2 2" xfId="3032"/>
    <cellStyle name="60% - 着色 6" xfId="3033"/>
    <cellStyle name="Calc Currency (0)" xfId="3034"/>
    <cellStyle name="Comma [0] 2" xfId="3035"/>
    <cellStyle name="常规 3 6 2" xfId="3036"/>
    <cellStyle name="comma zerodec" xfId="3037"/>
    <cellStyle name="Comma_1995" xfId="3038"/>
    <cellStyle name="常规 2 2" xfId="3039"/>
    <cellStyle name="Currency [0]" xfId="3040"/>
    <cellStyle name="Currency [0] 2" xfId="3041"/>
    <cellStyle name="Currency1 2" xfId="3042"/>
    <cellStyle name="计算 6 2 2" xfId="3043"/>
    <cellStyle name="Date" xfId="3044"/>
    <cellStyle name="计算 5 2 3" xfId="3045"/>
    <cellStyle name="Date 2" xfId="3046"/>
    <cellStyle name="Dollar (zero dec)" xfId="3047"/>
    <cellStyle name="货币 3 2 4 4 2" xfId="3048"/>
    <cellStyle name="Dollar (zero dec) 2" xfId="3049"/>
    <cellStyle name="Fixed" xfId="3050"/>
    <cellStyle name="常规 28 2" xfId="3051"/>
    <cellStyle name="常规 33 2" xfId="3052"/>
    <cellStyle name="货币 3 2 7" xfId="3053"/>
    <cellStyle name="Header1 2" xfId="3054"/>
    <cellStyle name="Header2" xfId="3055"/>
    <cellStyle name="强调文字颜色 5 2 3" xfId="3056"/>
    <cellStyle name="标题 5 2 3_2015财政决算公开" xfId="3057"/>
    <cellStyle name="Header2 2" xfId="3058"/>
    <cellStyle name="HEADING1 2" xfId="3059"/>
    <cellStyle name="HEADING2" xfId="3060"/>
    <cellStyle name="HEADING2 2" xfId="3061"/>
    <cellStyle name="Normal_#10-Headcount" xfId="3062"/>
    <cellStyle name="常规 2 3 2 9" xfId="3063"/>
    <cellStyle name="Total" xfId="3064"/>
    <cellStyle name="Total 2" xfId="3065"/>
    <cellStyle name="标题 3 2_2015财政决算公开" xfId="3066"/>
    <cellStyle name="表标题 3" xfId="3067"/>
    <cellStyle name="百分比 2" xfId="3068"/>
    <cellStyle name="常规 10 3_2015财政决算公开" xfId="3069"/>
    <cellStyle name="常规 2 5 2 2 3" xfId="3070"/>
    <cellStyle name="检查单元格 6 3" xfId="3071"/>
    <cellStyle name="百分比 2 2 2" xfId="3072"/>
    <cellStyle name="百分比 2 2 2 2" xfId="3073"/>
    <cellStyle name="百分比 2 2 2 3" xfId="3074"/>
    <cellStyle name="百分比 2 2 2 3 2" xfId="3075"/>
    <cellStyle name="百分比 2 2 3" xfId="3076"/>
    <cellStyle name="百分比 2 2 3 2" xfId="3077"/>
    <cellStyle name="百分比 2 2 3 2 2" xfId="3078"/>
    <cellStyle name="百分比 2 2 3 3" xfId="3079"/>
    <cellStyle name="百分比 2 2 4" xfId="3080"/>
    <cellStyle name="常规 3 2 3 2 2" xfId="3081"/>
    <cellStyle name="百分比 2 2 5" xfId="3082"/>
    <cellStyle name="百分比 2 3 2" xfId="3083"/>
    <cellStyle name="百分比 2 3 2 2" xfId="3084"/>
    <cellStyle name="百分比 2 3 2 2 2" xfId="3085"/>
    <cellStyle name="百分比 2 3 2 3" xfId="3086"/>
    <cellStyle name="百分比 2 3 3" xfId="3087"/>
    <cellStyle name="百分比 2 3 3 2" xfId="3088"/>
    <cellStyle name="百分比 2 3 4" xfId="3089"/>
    <cellStyle name="常规 3 2 3 3 2" xfId="3090"/>
    <cellStyle name="百分比 2 4" xfId="3091"/>
    <cellStyle name="差 2 4 2" xfId="3092"/>
    <cellStyle name="百分比 2 4 2" xfId="3093"/>
    <cellStyle name="百分比 2 4 2 2" xfId="3094"/>
    <cellStyle name="百分比 2 5" xfId="3095"/>
    <cellStyle name="百分比 2 5 2" xfId="3096"/>
    <cellStyle name="百分比 3" xfId="3097"/>
    <cellStyle name="百分比 3 2" xfId="3098"/>
    <cellStyle name="常规 2 4 2 9" xfId="3099"/>
    <cellStyle name="百分比 3 3 2" xfId="3100"/>
    <cellStyle name="百分比 3 3 2 2" xfId="3101"/>
    <cellStyle name="百分比 3 3 3" xfId="3102"/>
    <cellStyle name="百分比 3 4" xfId="3103"/>
    <cellStyle name="百分比 3 4 2" xfId="3104"/>
    <cellStyle name="百分比 3 5" xfId="3105"/>
    <cellStyle name="百分比 4 2" xfId="3106"/>
    <cellStyle name="常规 2 2 6" xfId="3107"/>
    <cellStyle name="百分比 4 2 2" xfId="3108"/>
    <cellStyle name="常规 2 2 6 2" xfId="3109"/>
    <cellStyle name="百分比 4 2 2 2" xfId="3110"/>
    <cellStyle name="千位分隔 3 2 3 4" xfId="3111"/>
    <cellStyle name="常规 2 2 6 2 2" xfId="3112"/>
    <cellStyle name="百分比 4 2 2 2 2" xfId="3113"/>
    <cellStyle name="小数" xfId="3114"/>
    <cellStyle name="百分比 4 2 2 3" xfId="3115"/>
    <cellStyle name="百分比 4 2 3" xfId="3116"/>
    <cellStyle name="常规 2 2 6 3" xfId="3117"/>
    <cellStyle name="百分比 4 2 3 2" xfId="3118"/>
    <cellStyle name="千位分隔 3 2 4 4" xfId="3119"/>
    <cellStyle name="常规 2 2 6 3 2" xfId="3120"/>
    <cellStyle name="百分比 4 3" xfId="3121"/>
    <cellStyle name="常规 2 2 7" xfId="3122"/>
    <cellStyle name="百分比 4 3 2" xfId="3123"/>
    <cellStyle name="常规 2 2 7 2" xfId="3124"/>
    <cellStyle name="汇总 3" xfId="3125"/>
    <cellStyle name="百分比 4 3 2 2" xfId="3126"/>
    <cellStyle name="常规 2 2 7 2 2" xfId="3127"/>
    <cellStyle name="汇总 3 2" xfId="3128"/>
    <cellStyle name="百分比 4 4" xfId="3129"/>
    <cellStyle name="常规 2 2 8" xfId="3130"/>
    <cellStyle name="常规 2 2 8 2" xfId="3131"/>
    <cellStyle name="百分比 4 4 2" xfId="3132"/>
    <cellStyle name="常规_2002年全省财政基金预算收入计划表_新 2" xfId="3133"/>
    <cellStyle name="百分比 5" xfId="3134"/>
    <cellStyle name="百分比 5 2" xfId="3135"/>
    <cellStyle name="标题 5 2 2 3" xfId="3136"/>
    <cellStyle name="强调文字颜色 1 2 3 2 2" xfId="3137"/>
    <cellStyle name="常规 2 3 6" xfId="3138"/>
    <cellStyle name="百分比 5 2 2" xfId="3139"/>
    <cellStyle name="标题 5 2 2 3 2" xfId="3140"/>
    <cellStyle name="强调文字颜色 1 2 3 2 2 2" xfId="3141"/>
    <cellStyle name="常规 2 3 6 2" xfId="3142"/>
    <cellStyle name="百分比 5 2 2 2" xfId="3143"/>
    <cellStyle name="千位分隔 4 2 3 4" xfId="3144"/>
    <cellStyle name="常规 2 3 6 2 2" xfId="3145"/>
    <cellStyle name="百分比 5 2 2 2 2" xfId="3146"/>
    <cellStyle name="百分比 5 2 3" xfId="3147"/>
    <cellStyle name="常规 2 3 6 3" xfId="3148"/>
    <cellStyle name="百分比 5 2 3 2" xfId="3149"/>
    <cellStyle name="千位分隔 4 2 4 4" xfId="3150"/>
    <cellStyle name="常规 2 3 6 3 2" xfId="3151"/>
    <cellStyle name="常规 4 2 2 8" xfId="3152"/>
    <cellStyle name="百分比 5 3" xfId="3153"/>
    <cellStyle name="标题 5 2 2 4" xfId="3154"/>
    <cellStyle name="强调文字颜色 1 2 3 2 3" xfId="3155"/>
    <cellStyle name="常规 2 3 7" xfId="3156"/>
    <cellStyle name="百分比 5 3 2" xfId="3157"/>
    <cellStyle name="常规 2 3 7 2" xfId="3158"/>
    <cellStyle name="百分比 5 3 2 2" xfId="3159"/>
    <cellStyle name="百分比 5 3 3" xfId="3160"/>
    <cellStyle name="百分比 5 4" xfId="3161"/>
    <cellStyle name="标题 5 2 2 5" xfId="3162"/>
    <cellStyle name="常规 2 3 4 2 2" xfId="3163"/>
    <cellStyle name="常规 2 3 8" xfId="3164"/>
    <cellStyle name="百分比 5 4 2" xfId="3165"/>
    <cellStyle name="常规 2 3 8 2" xfId="3166"/>
    <cellStyle name="百分比 5 5" xfId="3167"/>
    <cellStyle name="常规 2 3 9" xfId="3168"/>
    <cellStyle name="百分比 5 5 2" xfId="3169"/>
    <cellStyle name="常规 2 3 9 2" xfId="3170"/>
    <cellStyle name="百分比 5 6" xfId="3171"/>
    <cellStyle name="常规 18 2" xfId="3172"/>
    <cellStyle name="常规 23 2" xfId="3173"/>
    <cellStyle name="百分比 6" xfId="3174"/>
    <cellStyle name="百分比 6 2" xfId="3175"/>
    <cellStyle name="标题 5 2 3 3" xfId="3176"/>
    <cellStyle name="强调文字颜色 1 2 3 3 2" xfId="3177"/>
    <cellStyle name="常规 2 4 6" xfId="3178"/>
    <cellStyle name="百分比 6 2 2" xfId="3179"/>
    <cellStyle name="常规 2 4 6 2" xfId="3180"/>
    <cellStyle name="百分比 6 2 2 2" xfId="3181"/>
    <cellStyle name="标题 2 4 3" xfId="3182"/>
    <cellStyle name="常规 2 4 6 2 2" xfId="3183"/>
    <cellStyle name="百分比 6 2 2 3" xfId="3184"/>
    <cellStyle name="百分比 6 2 3" xfId="3185"/>
    <cellStyle name="常规 2 4 6 3" xfId="3186"/>
    <cellStyle name="百分比 6 2 3 2" xfId="3187"/>
    <cellStyle name="标题 2 5 3" xfId="3188"/>
    <cellStyle name="常规 2 4 6 3 2" xfId="3189"/>
    <cellStyle name="百分比 6 3" xfId="3190"/>
    <cellStyle name="标题 5 2 3 4" xfId="3191"/>
    <cellStyle name="常规 2 4 7" xfId="3192"/>
    <cellStyle name="百分比 6 3 2" xfId="3193"/>
    <cellStyle name="常规 2 4 7 2" xfId="3194"/>
    <cellStyle name="百分比 6 3 2 2" xfId="3195"/>
    <cellStyle name="标题 3 4 3" xfId="3196"/>
    <cellStyle name="百分比 6 3 3" xfId="3197"/>
    <cellStyle name="百分比 6 4" xfId="3198"/>
    <cellStyle name="常规 2 3 4 3 2" xfId="3199"/>
    <cellStyle name="常规 2 4 8" xfId="3200"/>
    <cellStyle name="百分比 6 4 2" xfId="3201"/>
    <cellStyle name="常规 2 4 8 2" xfId="3202"/>
    <cellStyle name="百分比 6 5" xfId="3203"/>
    <cellStyle name="常规 2 4 9" xfId="3204"/>
    <cellStyle name="百分比 7" xfId="3205"/>
    <cellStyle name="百分比 7 2" xfId="3206"/>
    <cellStyle name="常规 2 5 6" xfId="3207"/>
    <cellStyle name="百分比 7 2 2" xfId="3208"/>
    <cellStyle name="百分比 7 2 2 2" xfId="3209"/>
    <cellStyle name="百分比 7 2 2 2 2" xfId="3210"/>
    <cellStyle name="百分比 7 2 2 3" xfId="3211"/>
    <cellStyle name="百分比 7 2 3" xfId="3212"/>
    <cellStyle name="百分比 7 2 3 2" xfId="3213"/>
    <cellStyle name="百分比 7 3" xfId="3214"/>
    <cellStyle name="百分比 7 3 2" xfId="3215"/>
    <cellStyle name="百分比 7 3 2 2" xfId="3216"/>
    <cellStyle name="百分比 7 3 3" xfId="3217"/>
    <cellStyle name="常规 2 3 4 4 2" xfId="3218"/>
    <cellStyle name="百分比 7 4" xfId="3219"/>
    <cellStyle name="常规_2003年预计及2004年预算基金_Book2" xfId="3220"/>
    <cellStyle name="百分比 7 4 2" xfId="3221"/>
    <cellStyle name="百分比 7 5" xfId="3222"/>
    <cellStyle name="百分比 8" xfId="3223"/>
    <cellStyle name="标题 1 2 2 2" xfId="3224"/>
    <cellStyle name="标题 1 2 2 2 2" xfId="3225"/>
    <cellStyle name="标题 1 2 2 3" xfId="3226"/>
    <cellStyle name="计算 2 3 2" xfId="3227"/>
    <cellStyle name="标题 1 2 3" xfId="3228"/>
    <cellStyle name="标题 1 2 3 2" xfId="3229"/>
    <cellStyle name="标题 1 2 3 3" xfId="3230"/>
    <cellStyle name="计算 2 4 2" xfId="3231"/>
    <cellStyle name="标题 1 2 3 4" xfId="3232"/>
    <cellStyle name="常规 5 6 4 2" xfId="3233"/>
    <cellStyle name="计算 2 4 3" xfId="3234"/>
    <cellStyle name="标题 1 2 4 2" xfId="3235"/>
    <cellStyle name="标题 1 3 2 2" xfId="3236"/>
    <cellStyle name="常规 2 2 2 4 5" xfId="3237"/>
    <cellStyle name="标题 1 3 2 2 2" xfId="3238"/>
    <cellStyle name="标题 1 3 2 3" xfId="3239"/>
    <cellStyle name="计算 3 3 2" xfId="3240"/>
    <cellStyle name="标题 1 3 3" xfId="3241"/>
    <cellStyle name="标题 1 3 3 2" xfId="3242"/>
    <cellStyle name="标题 1 4" xfId="3243"/>
    <cellStyle name="好_F00DC810C49E00C2E0430A3413167AE0" xfId="3244"/>
    <cellStyle name="标题 1 4 2" xfId="3245"/>
    <cellStyle name="常规 12 2 5" xfId="3246"/>
    <cellStyle name="标题 1 4 3" xfId="3247"/>
    <cellStyle name="常规 2 4 5 2 2" xfId="3248"/>
    <cellStyle name="标题 1 5" xfId="3249"/>
    <cellStyle name="标题 1 5 3" xfId="3250"/>
    <cellStyle name="常规 2 4 5 3 2" xfId="3251"/>
    <cellStyle name="标题 1 6" xfId="3252"/>
    <cellStyle name="常规 4 2 2 2 2 2" xfId="3253"/>
    <cellStyle name="标题 1 6 2" xfId="3254"/>
    <cellStyle name="标题 1 7" xfId="3255"/>
    <cellStyle name="标题 10" xfId="3256"/>
    <cellStyle name="标题 2 2" xfId="3257"/>
    <cellStyle name="标题 2 2 2 2" xfId="3258"/>
    <cellStyle name="标题 2 2 2 2 2" xfId="3259"/>
    <cellStyle name="差_5.中央部门决算（草案)-1" xfId="3260"/>
    <cellStyle name="标题 2 2 2 3" xfId="3261"/>
    <cellStyle name="标题 2 2 3" xfId="3262"/>
    <cellStyle name="标题 2 2 3 2" xfId="3263"/>
    <cellStyle name="货币 2 6" xfId="3264"/>
    <cellStyle name="标题 2 2 3 3" xfId="3265"/>
    <cellStyle name="货币 2 7" xfId="3266"/>
    <cellStyle name="标题 2 2 3 4" xfId="3267"/>
    <cellStyle name="常规 4 2 2 4 4 2" xfId="3268"/>
    <cellStyle name="货币 2 8" xfId="3269"/>
    <cellStyle name="标题 2 3" xfId="3270"/>
    <cellStyle name="标题 2 3 2 2" xfId="3271"/>
    <cellStyle name="常规 2 3 2 4 5" xfId="3272"/>
    <cellStyle name="标题 2 3 2 2 2" xfId="3273"/>
    <cellStyle name="标题 2 3 2 3" xfId="3274"/>
    <cellStyle name="标题 2 3 3" xfId="3275"/>
    <cellStyle name="标题 2 3 3 2" xfId="3276"/>
    <cellStyle name="标题 2 3 4" xfId="3277"/>
    <cellStyle name="标题 2 4" xfId="3278"/>
    <cellStyle name="标题 2 4 2" xfId="3279"/>
    <cellStyle name="常规 13 2 5" xfId="3280"/>
    <cellStyle name="标题 2 5" xfId="3281"/>
    <cellStyle name="标题 2 6" xfId="3282"/>
    <cellStyle name="常规 4 2 2 2 3 2" xfId="3283"/>
    <cellStyle name="标题 2 6 2" xfId="3284"/>
    <cellStyle name="标题 2 7" xfId="3285"/>
    <cellStyle name="标题 3 2" xfId="3286"/>
    <cellStyle name="标题 3 2 2" xfId="3287"/>
    <cellStyle name="好 5" xfId="3288"/>
    <cellStyle name="标题 3 2 2 2" xfId="3289"/>
    <cellStyle name="常规 57" xfId="3290"/>
    <cellStyle name="常规 62" xfId="3291"/>
    <cellStyle name="好 5 2" xfId="3292"/>
    <cellStyle name="后继超级链接 4" xfId="3293"/>
    <cellStyle name="标题 3 2 2 3" xfId="3294"/>
    <cellStyle name="常规 58" xfId="3295"/>
    <cellStyle name="常规 63" xfId="3296"/>
    <cellStyle name="好 5 3" xfId="3297"/>
    <cellStyle name="后继超级链接 5" xfId="3298"/>
    <cellStyle name="标题 3 2 3" xfId="3299"/>
    <cellStyle name="好 6" xfId="3300"/>
    <cellStyle name="标题 3 2 3 3" xfId="3301"/>
    <cellStyle name="好 6 3" xfId="3302"/>
    <cellStyle name="标题 3 2 3 4" xfId="3303"/>
    <cellStyle name="标题 3 2 4" xfId="3304"/>
    <cellStyle name="好 7" xfId="3305"/>
    <cellStyle name="标题 3 2 4 2" xfId="3306"/>
    <cellStyle name="好 7 2" xfId="3307"/>
    <cellStyle name="标题 3 2 5" xfId="3308"/>
    <cellStyle name="好 8" xfId="3309"/>
    <cellStyle name="标题 3 3" xfId="3310"/>
    <cellStyle name="标题 3 3 2" xfId="3311"/>
    <cellStyle name="标题 3 3 3" xfId="3312"/>
    <cellStyle name="标题 3 3 4" xfId="3313"/>
    <cellStyle name="标题 3 4" xfId="3314"/>
    <cellStyle name="标题 3 4 2" xfId="3315"/>
    <cellStyle name="标题 3 5" xfId="3316"/>
    <cellStyle name="标题 3 5 2" xfId="3317"/>
    <cellStyle name="标题 3 5 3" xfId="3318"/>
    <cellStyle name="烹拳_laroux" xfId="3319"/>
    <cellStyle name="标题 3 6" xfId="3320"/>
    <cellStyle name="常规 4 2 2 2 4 2" xfId="3321"/>
    <cellStyle name="标题 3 6 2" xfId="3322"/>
    <cellStyle name="标题 3 7" xfId="3323"/>
    <cellStyle name="标题 3 8" xfId="3324"/>
    <cellStyle name="标题 4 2 2" xfId="3325"/>
    <cellStyle name="标题 4 2 2 2" xfId="3326"/>
    <cellStyle name="标题 4 2 2 2 2" xfId="3327"/>
    <cellStyle name="标题 4 2 2 3" xfId="3328"/>
    <cellStyle name="标题 4 2 3" xfId="3329"/>
    <cellStyle name="标题 4 2 3 2" xfId="3330"/>
    <cellStyle name="标题 4 2 3 2 2" xfId="3331"/>
    <cellStyle name="标题 4 2 3 3" xfId="3332"/>
    <cellStyle name="标题 4 2 4" xfId="3333"/>
    <cellStyle name="标题 4 2 4 2" xfId="3334"/>
    <cellStyle name="标题 4 2 5" xfId="3335"/>
    <cellStyle name="标题 4 2_2015财政决算公开" xfId="3336"/>
    <cellStyle name="标题 4 3" xfId="3337"/>
    <cellStyle name="标题 4 3 2" xfId="3338"/>
    <cellStyle name="标题 4 3 2 2" xfId="3339"/>
    <cellStyle name="好 2 2 2 3" xfId="3340"/>
    <cellStyle name="标题 4 3 2 2 2" xfId="3341"/>
    <cellStyle name="常规 4 2 6" xfId="3342"/>
    <cellStyle name="标题 4 3 2 3" xfId="3343"/>
    <cellStyle name="标题 4 3 3" xfId="3344"/>
    <cellStyle name="标题 4 3 3 2" xfId="3345"/>
    <cellStyle name="标题 4 3 4" xfId="3346"/>
    <cellStyle name="常规 2 2_2015财政决算公开" xfId="3347"/>
    <cellStyle name="标题 5 2 2" xfId="3348"/>
    <cellStyle name="标题 5 2 2 2" xfId="3349"/>
    <cellStyle name="常规 2 3 5" xfId="3350"/>
    <cellStyle name="标题 5 2 2 2 2" xfId="3351"/>
    <cellStyle name="常规 2 3 5 2" xfId="3352"/>
    <cellStyle name="标题 5 2 2 2 3" xfId="3353"/>
    <cellStyle name="常规 2 3 5 3" xfId="3354"/>
    <cellStyle name="标题 5 2 2 2_2015财政决算公开" xfId="3355"/>
    <cellStyle name="标题 5 2 2_2015财政决算公开" xfId="3356"/>
    <cellStyle name="常规 2 3 3 4 2" xfId="3357"/>
    <cellStyle name="标题 5 2 3" xfId="3358"/>
    <cellStyle name="标题 5 2 3 2" xfId="3359"/>
    <cellStyle name="常规 2 4 5" xfId="3360"/>
    <cellStyle name="标题 5 2 3 2 2" xfId="3361"/>
    <cellStyle name="常规 2 4 5 2" xfId="3362"/>
    <cellStyle name="标题 5 2 4" xfId="3363"/>
    <cellStyle name="标题 5 2 5" xfId="3364"/>
    <cellStyle name="标题 5 2 6" xfId="3365"/>
    <cellStyle name="标题 5 3" xfId="3366"/>
    <cellStyle name="标题 5 3 5" xfId="3367"/>
    <cellStyle name="标题 5 3_2015财政决算公开" xfId="3368"/>
    <cellStyle name="链接单元格 6" xfId="3369"/>
    <cellStyle name="标题 5_2015财政决算公开" xfId="3370"/>
    <cellStyle name="标题 6 2" xfId="3371"/>
    <cellStyle name="标题 7" xfId="3372"/>
    <cellStyle name="标题 7 2" xfId="3373"/>
    <cellStyle name="标题 9" xfId="3374"/>
    <cellStyle name="表标题" xfId="3375"/>
    <cellStyle name="超级链接 2 2 2 2" xfId="3376"/>
    <cellStyle name="表标题 2" xfId="3377"/>
    <cellStyle name="常规_内15福建1_新 2" xfId="3378"/>
    <cellStyle name="表标题 2 2" xfId="3379"/>
    <cellStyle name="表标题 2 2 2 2" xfId="3380"/>
    <cellStyle name="表标题 2 2 3" xfId="3381"/>
    <cellStyle name="表标题 2 3" xfId="3382"/>
    <cellStyle name="表标题 2 4" xfId="3383"/>
    <cellStyle name="表标题 3 2" xfId="3384"/>
    <cellStyle name="表标题 3 3" xfId="3385"/>
    <cellStyle name="表标题 4" xfId="3386"/>
    <cellStyle name="表标题 4 2" xfId="3387"/>
    <cellStyle name="差 2" xfId="3388"/>
    <cellStyle name="解释性文本 5" xfId="3389"/>
    <cellStyle name="差 2 2" xfId="3390"/>
    <cellStyle name="解释性文本 5 2" xfId="3391"/>
    <cellStyle name="差 2 4" xfId="3392"/>
    <cellStyle name="差 2 5" xfId="3393"/>
    <cellStyle name="差 2_2015财政决算公开" xfId="3394"/>
    <cellStyle name="差 3" xfId="3395"/>
    <cellStyle name="解释性文本 6" xfId="3396"/>
    <cellStyle name="差 3 3" xfId="3397"/>
    <cellStyle name="差 3 4" xfId="3398"/>
    <cellStyle name="差 3 5" xfId="3399"/>
    <cellStyle name="差 4 2" xfId="3400"/>
    <cellStyle name="差 4 3" xfId="3401"/>
    <cellStyle name="差 4 4" xfId="3402"/>
    <cellStyle name="差 5" xfId="3403"/>
    <cellStyle name="差 5 2" xfId="3404"/>
    <cellStyle name="差 5 2 2" xfId="3405"/>
    <cellStyle name="差 5 2 2 2" xfId="3406"/>
    <cellStyle name="差 5 3" xfId="3407"/>
    <cellStyle name="差 5 3 2" xfId="3408"/>
    <cellStyle name="差 5 4" xfId="3409"/>
    <cellStyle name="差 6" xfId="3410"/>
    <cellStyle name="差 6 2" xfId="3411"/>
    <cellStyle name="差 6 2 2" xfId="3412"/>
    <cellStyle name="差 6 3" xfId="3413"/>
    <cellStyle name="差_出版署2010年度中央部门决算草案" xfId="3414"/>
    <cellStyle name="差_司法部2010年度中央部门决算（草案）报" xfId="3415"/>
    <cellStyle name="常规 10 2" xfId="3416"/>
    <cellStyle name="常规 10 2 2" xfId="3417"/>
    <cellStyle name="常规 10 2 2 3" xfId="3418"/>
    <cellStyle name="常规 10 2 2_2015财政决算公开" xfId="3419"/>
    <cellStyle name="常规 10 2 3 2" xfId="3420"/>
    <cellStyle name="强调文字颜色 1 3 2 2 2" xfId="3421"/>
    <cellStyle name="常规 10 2 4" xfId="3422"/>
    <cellStyle name="常规 10 3 2 2" xfId="3423"/>
    <cellStyle name="常规 10 3 3" xfId="3424"/>
    <cellStyle name="常规 10 4" xfId="3425"/>
    <cellStyle name="货币 2 3 2 2" xfId="3426"/>
    <cellStyle name="常规 10 4 2" xfId="3427"/>
    <cellStyle name="货币 2 3 2 2 2" xfId="3428"/>
    <cellStyle name="常规 10 5" xfId="3429"/>
    <cellStyle name="汇总 3 3 2" xfId="3430"/>
    <cellStyle name="货币 2 3 2 3" xfId="3431"/>
    <cellStyle name="常规 10 6" xfId="3432"/>
    <cellStyle name="货币 2 3 2 4" xfId="3433"/>
    <cellStyle name="警告文本 3 3 2" xfId="3434"/>
    <cellStyle name="常规 10_2015财政决算公开" xfId="3435"/>
    <cellStyle name="常规 2 4 2 2 3 2" xfId="3436"/>
    <cellStyle name="常规 11" xfId="3437"/>
    <cellStyle name="常规 11 2 2 2 2" xfId="3438"/>
    <cellStyle name="常规 11 2 2 3" xfId="3439"/>
    <cellStyle name="货币 4 7 2" xfId="3440"/>
    <cellStyle name="常规 11_报 预算   行政政法处(1)" xfId="3441"/>
    <cellStyle name="常规 12" xfId="3442"/>
    <cellStyle name="好 4 2" xfId="3443"/>
    <cellStyle name="常规 12 2 2 2 2 2" xfId="3444"/>
    <cellStyle name="常规 12 2 2 2_2015财政决算公开" xfId="3445"/>
    <cellStyle name="常规 69" xfId="3446"/>
    <cellStyle name="常规 74" xfId="3447"/>
    <cellStyle name="检查单元格 2 3 5" xfId="3448"/>
    <cellStyle name="常规 12 2 2 3" xfId="3449"/>
    <cellStyle name="常规 12 2 2 3 2" xfId="3450"/>
    <cellStyle name="常规 12 2 2 4" xfId="3451"/>
    <cellStyle name="常规 12 2 2 5" xfId="3452"/>
    <cellStyle name="常规 12 2 3 3" xfId="3453"/>
    <cellStyle name="常规 12 2 3_2015财政决算公开" xfId="3454"/>
    <cellStyle name="常规 12 2 4 2" xfId="3455"/>
    <cellStyle name="常规 12 4 2 2" xfId="3456"/>
    <cellStyle name="常规 12 4 3" xfId="3457"/>
    <cellStyle name="常规 12 4_2015财政决算公开" xfId="3458"/>
    <cellStyle name="常规 2 3 2 3 3" xfId="3459"/>
    <cellStyle name="常规 12 7" xfId="3460"/>
    <cellStyle name="货币 2 3 4 5" xfId="3461"/>
    <cellStyle name="常规 12_2015财政决算公开" xfId="3462"/>
    <cellStyle name="常规 13" xfId="3463"/>
    <cellStyle name="好 4 3" xfId="3464"/>
    <cellStyle name="常规 13 2 2 3" xfId="3465"/>
    <cellStyle name="常规 2 2 2 2 3 2 2" xfId="3466"/>
    <cellStyle name="货币 2 2 9 2" xfId="3467"/>
    <cellStyle name="常规 13 2 2_2015财政决算公开" xfId="3468"/>
    <cellStyle name="常规 14 2" xfId="3469"/>
    <cellStyle name="常规 14 2 2" xfId="3470"/>
    <cellStyle name="常规 14 3" xfId="3471"/>
    <cellStyle name="常规 14 3 2" xfId="3472"/>
    <cellStyle name="常规 14 4" xfId="3473"/>
    <cellStyle name="货币 2 3 6 2" xfId="3474"/>
    <cellStyle name="常规 14 4 2" xfId="3475"/>
    <cellStyle name="常规 14_2015财政决算公开" xfId="3476"/>
    <cellStyle name="常规 15_2015财政决算公开" xfId="3477"/>
    <cellStyle name="常规 2 3 2 2 5 2" xfId="3478"/>
    <cellStyle name="常规 16_2015财政决算公开" xfId="3479"/>
    <cellStyle name="常规 17 2 2" xfId="3480"/>
    <cellStyle name="常规 22 2 2" xfId="3481"/>
    <cellStyle name="常规 19" xfId="3482"/>
    <cellStyle name="常规 24" xfId="3483"/>
    <cellStyle name="常规 19 2" xfId="3484"/>
    <cellStyle name="常规 24 2" xfId="3485"/>
    <cellStyle name="常规 19 2 2" xfId="3486"/>
    <cellStyle name="常规 24 2 2" xfId="3487"/>
    <cellStyle name="常规 19_2015财政决算公开" xfId="3488"/>
    <cellStyle name="常规 2" xfId="3489"/>
    <cellStyle name="常规 2 10" xfId="3490"/>
    <cellStyle name="常规 2 2 2 6 3" xfId="3491"/>
    <cellStyle name="货币 4 2 4 3 2" xfId="3492"/>
    <cellStyle name="常规 2 11" xfId="3493"/>
    <cellStyle name="常规 2 2 2 6 4" xfId="3494"/>
    <cellStyle name="常规 2 2 10" xfId="3495"/>
    <cellStyle name="输出 2 3 4" xfId="3496"/>
    <cellStyle name="常规 2 2 2" xfId="3497"/>
    <cellStyle name="常规 2 4 3 5" xfId="3498"/>
    <cellStyle name="常规 2 2 2 10" xfId="3499"/>
    <cellStyle name="常规 2 2 2 2" xfId="3500"/>
    <cellStyle name="常规 2 4 3 5 2" xfId="3501"/>
    <cellStyle name="常规 2 2 2 2 2 2 2" xfId="3502"/>
    <cellStyle name="常规 2 2 2 2 2 3" xfId="3503"/>
    <cellStyle name="常规 2 2 2 2 2 3 2" xfId="3504"/>
    <cellStyle name="常规 2 3 2 2 6" xfId="3505"/>
    <cellStyle name="常规 2 2 2 2 2 4 2" xfId="3506"/>
    <cellStyle name="常规 2 2 2 2 2 5" xfId="3507"/>
    <cellStyle name="常规 2 2 2 2 2_2015财政决算公开" xfId="3508"/>
    <cellStyle name="常规 2 2 2 2 3" xfId="3509"/>
    <cellStyle name="常规 2 2 2 2 3 2" xfId="3510"/>
    <cellStyle name="货币 2 2 9" xfId="3511"/>
    <cellStyle name="常规 2 2 2 2 3 3" xfId="3512"/>
    <cellStyle name="常规 2 2 2 2 3 3 2" xfId="3513"/>
    <cellStyle name="常规 2 2 2 2 3 4" xfId="3514"/>
    <cellStyle name="常规 2 2 2 2 4 2" xfId="3515"/>
    <cellStyle name="常规 2 2 2 2 4 2 2" xfId="3516"/>
    <cellStyle name="常规 2 2 2 2 4 3 2" xfId="3517"/>
    <cellStyle name="常规 2 2 2 2 4 4" xfId="3518"/>
    <cellStyle name="常规 2 2 2 2 4 4 2" xfId="3519"/>
    <cellStyle name="常规 2 2 2 2 4 5" xfId="3520"/>
    <cellStyle name="常规 2 2 2 2 6" xfId="3521"/>
    <cellStyle name="常规 2 2 2 2 7" xfId="3522"/>
    <cellStyle name="常规 2 2 2 2 8" xfId="3523"/>
    <cellStyle name="常规 2 2 2 3" xfId="3524"/>
    <cellStyle name="常规 2 2 2 3 2" xfId="3525"/>
    <cellStyle name="常规 2 2 2 3 2 2" xfId="3526"/>
    <cellStyle name="常规 2 2 2 3 3" xfId="3527"/>
    <cellStyle name="常规 2 2 2 3 3 2" xfId="3528"/>
    <cellStyle name="常规 2 2 2 3 4" xfId="3529"/>
    <cellStyle name="货币 4 5 2 2" xfId="3530"/>
    <cellStyle name="常规 2 2 2 3 4 2" xfId="3531"/>
    <cellStyle name="常规 2 2 2 3_2015财政决算公开" xfId="3532"/>
    <cellStyle name="常规 2 2 2 4 4" xfId="3533"/>
    <cellStyle name="货币 4 5 3 2" xfId="3534"/>
    <cellStyle name="常规 2 2 2 4 4 2" xfId="3535"/>
    <cellStyle name="输出 3 2 2 3" xfId="3536"/>
    <cellStyle name="常规 2 2 2 5 2 2" xfId="3537"/>
    <cellStyle name="常规 2 2 2 5 3" xfId="3538"/>
    <cellStyle name="货币 4 2 4 2 2" xfId="3539"/>
    <cellStyle name="常规 2 2 2 5 4" xfId="3540"/>
    <cellStyle name="常规 2 2 2 6 2" xfId="3541"/>
    <cellStyle name="常规 2 2 2 6 2 2" xfId="3542"/>
    <cellStyle name="常规 2 2 2 6 3 2" xfId="3543"/>
    <cellStyle name="常规 2 2 2 6 4 2" xfId="3544"/>
    <cellStyle name="常规 3 2 2 3" xfId="3545"/>
    <cellStyle name="常规 2 2 2 6 5" xfId="3546"/>
    <cellStyle name="常规 2 2 2 6_2015财政决算公开" xfId="3547"/>
    <cellStyle name="货币 3 4 3" xfId="3548"/>
    <cellStyle name="常规 2 2 2 7 2" xfId="3549"/>
    <cellStyle name="输出 2 3 5" xfId="3550"/>
    <cellStyle name="常规 2 2 3" xfId="3551"/>
    <cellStyle name="常规 2 2 3 4 2 2" xfId="3552"/>
    <cellStyle name="常规 2 4 3 6" xfId="3553"/>
    <cellStyle name="常规 2 2 3 2" xfId="3554"/>
    <cellStyle name="常规 2 2 3 2 2" xfId="3555"/>
    <cellStyle name="常规 2 2 3 2 3" xfId="3556"/>
    <cellStyle name="常规 2 2 3 2 3 2" xfId="3557"/>
    <cellStyle name="常规 2 2 3 2 4 2" xfId="3558"/>
    <cellStyle name="常规 2 2 3 3" xfId="3559"/>
    <cellStyle name="常规 2 2 3 3 2" xfId="3560"/>
    <cellStyle name="常规 2 2 3 3 2 2" xfId="3561"/>
    <cellStyle name="常规 2 3 3 6" xfId="3562"/>
    <cellStyle name="常规 2 2 3 3 3" xfId="3563"/>
    <cellStyle name="常规 2 2 3 3 3 2" xfId="3564"/>
    <cellStyle name="常规 2 3 4 6" xfId="3565"/>
    <cellStyle name="常规 2 2 3 3 4" xfId="3566"/>
    <cellStyle name="货币 4 6 2 2" xfId="3567"/>
    <cellStyle name="常规 2 2 3 4 3" xfId="3568"/>
    <cellStyle name="常规 2 2 3 4 3 2" xfId="3569"/>
    <cellStyle name="常规 2 3 3" xfId="3570"/>
    <cellStyle name="常规 2 4 4 6" xfId="3571"/>
    <cellStyle name="常规 2 2 3 5 2" xfId="3572"/>
    <cellStyle name="常规 2 2 3 6 2" xfId="3573"/>
    <cellStyle name="常规 2 2 3 7" xfId="3574"/>
    <cellStyle name="常规 2 2 4" xfId="3575"/>
    <cellStyle name="常规 2 4 3 7" xfId="3576"/>
    <cellStyle name="常规 2 2 4 2" xfId="3577"/>
    <cellStyle name="常规 2 2 4 2 2" xfId="3578"/>
    <cellStyle name="常规 2 2 4 3" xfId="3579"/>
    <cellStyle name="常规 2 2 4 3 2" xfId="3580"/>
    <cellStyle name="常规 2 2 4 4 2" xfId="3581"/>
    <cellStyle name="常规 2 2 4 5" xfId="3582"/>
    <cellStyle name="常规 2 2 5" xfId="3583"/>
    <cellStyle name="常规 2 2 5 2" xfId="3584"/>
    <cellStyle name="常规 2 2 5 2 2" xfId="3585"/>
    <cellStyle name="常规 2 2 5 3" xfId="3586"/>
    <cellStyle name="常规 2 2 5 3 2" xfId="3587"/>
    <cellStyle name="常规 2 2 5 4" xfId="3588"/>
    <cellStyle name="常规 2 2 5 4 2" xfId="3589"/>
    <cellStyle name="常规 2 2 5 5" xfId="3590"/>
    <cellStyle name="常规 2 2 7 3 2" xfId="3591"/>
    <cellStyle name="汇总 4 2" xfId="3592"/>
    <cellStyle name="常规 2 2 9 2" xfId="3593"/>
    <cellStyle name="常规 2 3 11" xfId="3594"/>
    <cellStyle name="常规 2 3 2" xfId="3595"/>
    <cellStyle name="常规 2 4 4 5" xfId="3596"/>
    <cellStyle name="常规 2 3 2 2" xfId="3597"/>
    <cellStyle name="常规 2 3 2 2 2" xfId="3598"/>
    <cellStyle name="常规 2 3 2 2 2 2" xfId="3599"/>
    <cellStyle name="常规 2 3 2 2 3" xfId="3600"/>
    <cellStyle name="常规 2 3 2 2 3 2" xfId="3601"/>
    <cellStyle name="常规 2 3 2 2 4 2" xfId="3602"/>
    <cellStyle name="常规 2 3 2 2 7" xfId="3603"/>
    <cellStyle name="常规 2 3 2 3" xfId="3604"/>
    <cellStyle name="常规_本级" xfId="3605"/>
    <cellStyle name="常规 2 3 2 3 2" xfId="3606"/>
    <cellStyle name="常规 2 3 2 3 2 2" xfId="3607"/>
    <cellStyle name="常规 2 3 2 3 4" xfId="3608"/>
    <cellStyle name="常规 2 3 2 4 2 2" xfId="3609"/>
    <cellStyle name="常规 2 3 2 4 3" xfId="3610"/>
    <cellStyle name="常规 2 3 2 4 3 2" xfId="3611"/>
    <cellStyle name="常规 2 3 2 4 4" xfId="3612"/>
    <cellStyle name="常规 2 3 2 4 4 2" xfId="3613"/>
    <cellStyle name="常规 2 3 2 5 2" xfId="3614"/>
    <cellStyle name="常规 2 3 2 6" xfId="3615"/>
    <cellStyle name="常规 2 3 2 6 2" xfId="3616"/>
    <cellStyle name="常规 2 3 2 7" xfId="3617"/>
    <cellStyle name="常规 2 3 2 7 2" xfId="3618"/>
    <cellStyle name="常规 2 3 2 8" xfId="3619"/>
    <cellStyle name="常规 2 3 3 2 2" xfId="3620"/>
    <cellStyle name="常规 2 3 3 3" xfId="3621"/>
    <cellStyle name="常规 2 3 3 3 2" xfId="3622"/>
    <cellStyle name="常规 2 3 3 5" xfId="3623"/>
    <cellStyle name="常规 2 3 3 5 2" xfId="3624"/>
    <cellStyle name="常规 2 3 3 7" xfId="3625"/>
    <cellStyle name="常规 2 3 4" xfId="3626"/>
    <cellStyle name="常规 2 3 4 2" xfId="3627"/>
    <cellStyle name="常规 2 3 4 3" xfId="3628"/>
    <cellStyle name="常规 2 3 4 4" xfId="3629"/>
    <cellStyle name="常规 2 3 4 5" xfId="3630"/>
    <cellStyle name="常规 2 3 5 4" xfId="3631"/>
    <cellStyle name="常规 2 4" xfId="3632"/>
    <cellStyle name="常规 2 4 10 2" xfId="3633"/>
    <cellStyle name="常规 2 4 11" xfId="3634"/>
    <cellStyle name="常规 2 4 2" xfId="3635"/>
    <cellStyle name="常规 2 4 2 2" xfId="3636"/>
    <cellStyle name="常规 2 4 2 2 2" xfId="3637"/>
    <cellStyle name="常规 2 4 2 2 2 2" xfId="3638"/>
    <cellStyle name="常规 2 4 2 2 3" xfId="3639"/>
    <cellStyle name="常规 2 4 2 2 4" xfId="3640"/>
    <cellStyle name="常规 2 4 2 2 5 2" xfId="3641"/>
    <cellStyle name="常规 2 4 2 2 6" xfId="3642"/>
    <cellStyle name="常规 2 4 2 2 7" xfId="3643"/>
    <cellStyle name="常规 2 4 2 3" xfId="3644"/>
    <cellStyle name="常规 2 4 2 3 2 2" xfId="3645"/>
    <cellStyle name="输出 2 2 2 2 2" xfId="3646"/>
    <cellStyle name="常规 7 2 3 3" xfId="3647"/>
    <cellStyle name="常规 2 4 2 3 3 2" xfId="3648"/>
    <cellStyle name="常规 2 4 2 3 4" xfId="3649"/>
    <cellStyle name="常规 2 4 2 3 5" xfId="3650"/>
    <cellStyle name="常规 2 4 2 6" xfId="3651"/>
    <cellStyle name="常规 2 4 2 7" xfId="3652"/>
    <cellStyle name="常规 2 4 3 2 2" xfId="3653"/>
    <cellStyle name="常规 2 4 3 3" xfId="3654"/>
    <cellStyle name="常规 2 4 3 3 2" xfId="3655"/>
    <cellStyle name="常规 2 4 3 4 2" xfId="3656"/>
    <cellStyle name="常规 2 4 4 2" xfId="3657"/>
    <cellStyle name="常规 2 4 4 2 2" xfId="3658"/>
    <cellStyle name="常规 2 4 4 3" xfId="3659"/>
    <cellStyle name="常规 2 4 4 3 2" xfId="3660"/>
    <cellStyle name="常规 2 4 4 4" xfId="3661"/>
    <cellStyle name="常规 2 4 4 4 2" xfId="3662"/>
    <cellStyle name="常规 2 4 5 3" xfId="3663"/>
    <cellStyle name="常规 2 4 5 4" xfId="3664"/>
    <cellStyle name="小数 5" xfId="3665"/>
    <cellStyle name="常规 2 5 2 3" xfId="3666"/>
    <cellStyle name="检查单元格 7" xfId="3667"/>
    <cellStyle name="常规 2 5 2 5" xfId="3668"/>
    <cellStyle name="检查单元格 9" xfId="3669"/>
    <cellStyle name="常规 2 5 3 2" xfId="3670"/>
    <cellStyle name="常规 2 5 3 3" xfId="3671"/>
    <cellStyle name="常规 2 5 4 2" xfId="3672"/>
    <cellStyle name="常规 2 5 4 3" xfId="3673"/>
    <cellStyle name="常规 2 6" xfId="3674"/>
    <cellStyle name="常规 2 6 2" xfId="3675"/>
    <cellStyle name="常规 2 6 2 2" xfId="3676"/>
    <cellStyle name="常规 2 6 4" xfId="3677"/>
    <cellStyle name="货币 2 2 3 3 2" xfId="3678"/>
    <cellStyle name="常规 2 7" xfId="3679"/>
    <cellStyle name="常规 2 7 3" xfId="3680"/>
    <cellStyle name="输入 2" xfId="3681"/>
    <cellStyle name="常规 2 8" xfId="3682"/>
    <cellStyle name="输入 2 2" xfId="3683"/>
    <cellStyle name="常规 2 8 2" xfId="3684"/>
    <cellStyle name="常规 27 2 2" xfId="3685"/>
    <cellStyle name="常规 27 3" xfId="3686"/>
    <cellStyle name="常规 29" xfId="3687"/>
    <cellStyle name="常规 34" xfId="3688"/>
    <cellStyle name="常规 29 2" xfId="3689"/>
    <cellStyle name="常规 3" xfId="3690"/>
    <cellStyle name="常规 3 10" xfId="3691"/>
    <cellStyle name="常规 3 11" xfId="3692"/>
    <cellStyle name="常规 3 2" xfId="3693"/>
    <cellStyle name="常规 3 2 2 2" xfId="3694"/>
    <cellStyle name="常规 3 2 2 2 2" xfId="3695"/>
    <cellStyle name="常规 3 2 2 3 2" xfId="3696"/>
    <cellStyle name="常规 3 2 2 6" xfId="3697"/>
    <cellStyle name="常规 3 2 2 6 2" xfId="3698"/>
    <cellStyle name="常规 3 2 3 2" xfId="3699"/>
    <cellStyle name="常规 3 2 3 3" xfId="3700"/>
    <cellStyle name="常规 3 2 4" xfId="3701"/>
    <cellStyle name="常规 3 2 4 3" xfId="3702"/>
    <cellStyle name="常规 3 2 4 3 2" xfId="3703"/>
    <cellStyle name="常规 3 2 4 4" xfId="3704"/>
    <cellStyle name="常规 3 2 4 4 2" xfId="3705"/>
    <cellStyle name="常规 3 3" xfId="3706"/>
    <cellStyle name="常规 3 3 2" xfId="3707"/>
    <cellStyle name="常规 3 3 3" xfId="3708"/>
    <cellStyle name="常规 3 3 4" xfId="3709"/>
    <cellStyle name="好 3 2 2 2" xfId="3710"/>
    <cellStyle name="常规 3 4 2 2" xfId="3711"/>
    <cellStyle name="汇总 2 3 4" xfId="3712"/>
    <cellStyle name="货币 2 2 2 5" xfId="3713"/>
    <cellStyle name="常规 3 4 3 2" xfId="3714"/>
    <cellStyle name="货币 2 2 3 5" xfId="3715"/>
    <cellStyle name="常规 3 4 4" xfId="3716"/>
    <cellStyle name="好 3 2 3 2" xfId="3717"/>
    <cellStyle name="常规 3 5" xfId="3718"/>
    <cellStyle name="常规 3 5 3" xfId="3719"/>
    <cellStyle name="常规 3 5 3 2" xfId="3720"/>
    <cellStyle name="常规 3 5 4" xfId="3721"/>
    <cellStyle name="货币 2 2 4 2 2" xfId="3722"/>
    <cellStyle name="常规 3 6 2 2" xfId="3723"/>
    <cellStyle name="常规 3 6 3" xfId="3724"/>
    <cellStyle name="常规 3 6 3 2" xfId="3725"/>
    <cellStyle name="常规 3 6 4" xfId="3726"/>
    <cellStyle name="货币 2 2 4 3 2" xfId="3727"/>
    <cellStyle name="常规 3 6 5" xfId="3728"/>
    <cellStyle name="常规 3 7" xfId="3729"/>
    <cellStyle name="常规 3 7 2" xfId="3730"/>
    <cellStyle name="常规 3 7 2 2" xfId="3731"/>
    <cellStyle name="常规 3 7 3 2" xfId="3732"/>
    <cellStyle name="常规 3 7 4" xfId="3733"/>
    <cellStyle name="货币 2 2 4 4 2" xfId="3734"/>
    <cellStyle name="常规 3 8" xfId="3735"/>
    <cellStyle name="好 2 2 2 2 2" xfId="3736"/>
    <cellStyle name="常规 3 8 2" xfId="3737"/>
    <cellStyle name="常规 3 9 2" xfId="3738"/>
    <cellStyle name="常规 3_收入总表2" xfId="3739"/>
    <cellStyle name="常规 4" xfId="3740"/>
    <cellStyle name="常规 4 2" xfId="3741"/>
    <cellStyle name="常规 4 2 10" xfId="3742"/>
    <cellStyle name="常规 4 2 11" xfId="3743"/>
    <cellStyle name="常规 4 2 2" xfId="3744"/>
    <cellStyle name="常规 4 4" xfId="3745"/>
    <cellStyle name="常规 4 2 2 2" xfId="3746"/>
    <cellStyle name="常规 4 4 2" xfId="3747"/>
    <cellStyle name="常规 6 4" xfId="3748"/>
    <cellStyle name="常规 4 2 2 2 2" xfId="3749"/>
    <cellStyle name="常规 6 4 2" xfId="3750"/>
    <cellStyle name="货币 3 2 2 5" xfId="3751"/>
    <cellStyle name="常规 4 2 2 2 3" xfId="3752"/>
    <cellStyle name="常规 6 4 3" xfId="3753"/>
    <cellStyle name="常规 4 2 2 2 5" xfId="3754"/>
    <cellStyle name="常规 4 2 2 2 6" xfId="3755"/>
    <cellStyle name="常规 4 2 2 3 2" xfId="3756"/>
    <cellStyle name="警告文本 2" xfId="3757"/>
    <cellStyle name="霓付 [0]_laroux" xfId="3758"/>
    <cellStyle name="常规 4 2 2 3 3" xfId="3759"/>
    <cellStyle name="警告文本 3" xfId="3760"/>
    <cellStyle name="常规 4 2 2 3 3 2" xfId="3761"/>
    <cellStyle name="警告文本 3 2" xfId="3762"/>
    <cellStyle name="常规 4 2 2 3 4" xfId="3763"/>
    <cellStyle name="警告文本 4" xfId="3764"/>
    <cellStyle name="常规 4 2 2 4 3 2" xfId="3765"/>
    <cellStyle name="常规 4 2 2 4 4" xfId="3766"/>
    <cellStyle name="常规 4 2 2 4 5" xfId="3767"/>
    <cellStyle name="常规 4 2 2 6 2" xfId="3768"/>
    <cellStyle name="常规 4 2 2 7 2" xfId="3769"/>
    <cellStyle name="常规 4 2 3" xfId="3770"/>
    <cellStyle name="常规 4 5" xfId="3771"/>
    <cellStyle name="常规 4 2 3 2" xfId="3772"/>
    <cellStyle name="常规 4 5 2" xfId="3773"/>
    <cellStyle name="常规 7 4" xfId="3774"/>
    <cellStyle name="常规 4 2 3 3" xfId="3775"/>
    <cellStyle name="常规 4 5 3" xfId="3776"/>
    <cellStyle name="常规 7 5" xfId="3777"/>
    <cellStyle name="常规 4 2 4" xfId="3778"/>
    <cellStyle name="常规 4 6" xfId="3779"/>
    <cellStyle name="常规 4 2 4 3" xfId="3780"/>
    <cellStyle name="常规 4 6 3" xfId="3781"/>
    <cellStyle name="常规 8 5" xfId="3782"/>
    <cellStyle name="常规 4 2 4 3 2" xfId="3783"/>
    <cellStyle name="常规 4 2 4 4 2" xfId="3784"/>
    <cellStyle name="常规 4 2 4 5" xfId="3785"/>
    <cellStyle name="常规 4 2 5" xfId="3786"/>
    <cellStyle name="常规 4 7" xfId="3787"/>
    <cellStyle name="常规 4 2 8" xfId="3788"/>
    <cellStyle name="常规 4 3" xfId="3789"/>
    <cellStyle name="常规 4 3 2 2" xfId="3790"/>
    <cellStyle name="常规 5 4 2" xfId="3791"/>
    <cellStyle name="常规 4 3 2 3" xfId="3792"/>
    <cellStyle name="常规 5 4 3" xfId="3793"/>
    <cellStyle name="常规 4 3 3" xfId="3794"/>
    <cellStyle name="常规 5 5" xfId="3795"/>
    <cellStyle name="常规 4 3 3 2" xfId="3796"/>
    <cellStyle name="常规 5 5 2" xfId="3797"/>
    <cellStyle name="常规 45 2" xfId="3798"/>
    <cellStyle name="常规 50 2" xfId="3799"/>
    <cellStyle name="常规 46" xfId="3800"/>
    <cellStyle name="常规 51" xfId="3801"/>
    <cellStyle name="常规 47" xfId="3802"/>
    <cellStyle name="常规 52" xfId="3803"/>
    <cellStyle name="常规 48 2" xfId="3804"/>
    <cellStyle name="常规 49 2" xfId="3805"/>
    <cellStyle name="常规 5" xfId="3806"/>
    <cellStyle name="常规 5 10" xfId="3807"/>
    <cellStyle name="常规 5 2" xfId="3808"/>
    <cellStyle name="常规 5 2 2" xfId="3809"/>
    <cellStyle name="常规 5 2 2 2" xfId="3810"/>
    <cellStyle name="常规 5 2 2 3" xfId="3811"/>
    <cellStyle name="常规 5 2 3" xfId="3812"/>
    <cellStyle name="常规 5 2 3 2" xfId="3813"/>
    <cellStyle name="常规 5 2 3 3" xfId="3814"/>
    <cellStyle name="常规 5 2 3 5" xfId="3815"/>
    <cellStyle name="常规 5 2 4" xfId="3816"/>
    <cellStyle name="常规 5 2 4 2" xfId="3817"/>
    <cellStyle name="常规 5 2 4 3" xfId="3818"/>
    <cellStyle name="常规 5 2 4 3 2" xfId="3819"/>
    <cellStyle name="常规 5 2 4 4 2" xfId="3820"/>
    <cellStyle name="检查单元格 2 2" xfId="3821"/>
    <cellStyle name="常规 5 2 4 5" xfId="3822"/>
    <cellStyle name="强调文字颜色 5 3 2 3 2" xfId="3823"/>
    <cellStyle name="检查单元格 3" xfId="3824"/>
    <cellStyle name="常规 5 2 5" xfId="3825"/>
    <cellStyle name="常规 5 2 5 2" xfId="3826"/>
    <cellStyle name="常规 5 2 6" xfId="3827"/>
    <cellStyle name="常规 5 2 6 2" xfId="3828"/>
    <cellStyle name="常规 5 2 7" xfId="3829"/>
    <cellStyle name="常规 5 2 7 2" xfId="3830"/>
    <cellStyle name="常规 5 2 8" xfId="3831"/>
    <cellStyle name="常规 5 3" xfId="3832"/>
    <cellStyle name="常规 5 3 2" xfId="3833"/>
    <cellStyle name="常规 5 3 2 2" xfId="3834"/>
    <cellStyle name="常规 5 3 3" xfId="3835"/>
    <cellStyle name="常规 5 3 3 2" xfId="3836"/>
    <cellStyle name="常规 5 4 2 2" xfId="3837"/>
    <cellStyle name="货币 4 2 2 5" xfId="3838"/>
    <cellStyle name="常规 5 4 3 2" xfId="3839"/>
    <cellStyle name="常规 5 4 6" xfId="3840"/>
    <cellStyle name="常规 5 5 3" xfId="3841"/>
    <cellStyle name="常规 5 5 3 2" xfId="3842"/>
    <cellStyle name="常规 5 6 4" xfId="3843"/>
    <cellStyle name="货币 2 2 6 3 2" xfId="3844"/>
    <cellStyle name="常规 5 6 5" xfId="3845"/>
    <cellStyle name="千位分隔 4 2 3 2 2" xfId="3846"/>
    <cellStyle name="常规 5 8 2" xfId="3847"/>
    <cellStyle name="好_全国友协2010年度中央部门决算（草案）" xfId="3848"/>
    <cellStyle name="千位分隔 4 2 3 3 2" xfId="3849"/>
    <cellStyle name="常规 5 9 2" xfId="3850"/>
    <cellStyle name="常规 55" xfId="3851"/>
    <cellStyle name="常规 60" xfId="3852"/>
    <cellStyle name="后继超级链接 2" xfId="3853"/>
    <cellStyle name="常规 56" xfId="3854"/>
    <cellStyle name="常规 61" xfId="3855"/>
    <cellStyle name="后继超级链接 3" xfId="3856"/>
    <cellStyle name="常规 59" xfId="3857"/>
    <cellStyle name="常规 64" xfId="3858"/>
    <cellStyle name="好 5 4" xfId="3859"/>
    <cellStyle name="常规 6" xfId="3860"/>
    <cellStyle name="常规 6 2" xfId="3861"/>
    <cellStyle name="常规 6 2 2" xfId="3862"/>
    <cellStyle name="常规 6 2 2 2" xfId="3863"/>
    <cellStyle name="千位分隔 4 4 4" xfId="3864"/>
    <cellStyle name="常规 6 2 2 2 2" xfId="3865"/>
    <cellStyle name="常规 6 2 2 3" xfId="3866"/>
    <cellStyle name="常规 6 2 3" xfId="3867"/>
    <cellStyle name="常规 6 2 3 2" xfId="3868"/>
    <cellStyle name="常规 6 2 3 3" xfId="3869"/>
    <cellStyle name="常规 6 2 4" xfId="3870"/>
    <cellStyle name="常规 6 2 5" xfId="3871"/>
    <cellStyle name="常规 6 3" xfId="3872"/>
    <cellStyle name="常规 6 3 2" xfId="3873"/>
    <cellStyle name="常规 6 3 2 2" xfId="3874"/>
    <cellStyle name="常规 7" xfId="3875"/>
    <cellStyle name="常规 7 2" xfId="3876"/>
    <cellStyle name="常规 79" xfId="3877"/>
    <cellStyle name="常规 8" xfId="3878"/>
    <cellStyle name="常规 8 2" xfId="3879"/>
    <cellStyle name="链接单元格 7" xfId="3880"/>
    <cellStyle name="常规 8 2 2 3" xfId="3881"/>
    <cellStyle name="常规 8 2 3 2" xfId="3882"/>
    <cellStyle name="货币 2 7 4 2" xfId="3883"/>
    <cellStyle name="常规 8 2 4" xfId="3884"/>
    <cellStyle name="货币 2 7 5" xfId="3885"/>
    <cellStyle name="常规 8 2 5" xfId="3886"/>
    <cellStyle name="常规 8 3 2 2" xfId="3887"/>
    <cellStyle name="计算 3 4" xfId="3888"/>
    <cellStyle name="常规 9" xfId="3889"/>
    <cellStyle name="常规_2002年全省财政基金预算收入计划表 2 2 2" xfId="3890"/>
    <cellStyle name="常规_2007年云南省向人大报送政府收支预算表格式编制过程表" xfId="3891"/>
    <cellStyle name="常规_B12福建省6月决算 2" xfId="3892"/>
    <cellStyle name="常规_报2005预计_福建省2007年预算执行情况表新" xfId="3893"/>
    <cellStyle name="常规_省级基金表样 2" xfId="3894"/>
    <cellStyle name="常规_新科目分析表样" xfId="3895"/>
    <cellStyle name="超级链接 2" xfId="3896"/>
    <cellStyle name="超级链接 2 2" xfId="3897"/>
    <cellStyle name="超级链接 2 2 2" xfId="3898"/>
    <cellStyle name="超级链接 2 2 3" xfId="3899"/>
    <cellStyle name="超级链接 2 3" xfId="3900"/>
    <cellStyle name="超级链接 2 3 2" xfId="3901"/>
    <cellStyle name="超级链接 3" xfId="3902"/>
    <cellStyle name="超级链接 3 2" xfId="3903"/>
    <cellStyle name="超级链接 3 2 2" xfId="3904"/>
    <cellStyle name="超级链接 3 3" xfId="3905"/>
    <cellStyle name="好 2 2" xfId="3906"/>
    <cellStyle name="好 2 2 2" xfId="3907"/>
    <cellStyle name="好 2 2 3" xfId="3908"/>
    <cellStyle name="好 2 2 3 2" xfId="3909"/>
    <cellStyle name="好 2 2 4" xfId="3910"/>
    <cellStyle name="好 3" xfId="3911"/>
    <cellStyle name="好 3 2" xfId="3912"/>
    <cellStyle name="好 3 2 2" xfId="3913"/>
    <cellStyle name="好 3 2 3" xfId="3914"/>
    <cellStyle name="好 3 2 4" xfId="3915"/>
    <cellStyle name="货币 2 2 4 2" xfId="3916"/>
    <cellStyle name="链接单元格 2 3 2" xfId="3917"/>
    <cellStyle name="好_5.中央部门决算（草案)-1" xfId="3918"/>
    <cellStyle name="后继超级链接 2 2" xfId="3919"/>
    <cellStyle name="后继超级链接 2 2 2" xfId="3920"/>
    <cellStyle name="后继超级链接 2 2 2 2" xfId="3921"/>
    <cellStyle name="后继超级链接 2 2 3" xfId="3922"/>
    <cellStyle name="后继超级链接 2 3 2" xfId="3923"/>
    <cellStyle name="后继超级链接 2 4" xfId="3924"/>
    <cellStyle name="货币 2 4 2 2" xfId="3925"/>
    <cellStyle name="汇总 2" xfId="3926"/>
    <cellStyle name="汇总 2 2" xfId="3927"/>
    <cellStyle name="汇总 2 2 2" xfId="3928"/>
    <cellStyle name="汇总 2 3" xfId="3929"/>
    <cellStyle name="汇总 2 3 2" xfId="3930"/>
    <cellStyle name="货币 2 2 2 3" xfId="3931"/>
    <cellStyle name="汇总 2 3 3" xfId="3932"/>
    <cellStyle name="货币 2 2 2 4" xfId="3933"/>
    <cellStyle name="警告文本 2 3 2" xfId="3934"/>
    <cellStyle name="汇总 3 2 2" xfId="3935"/>
    <cellStyle name="汇总 3 2 3" xfId="3936"/>
    <cellStyle name="警告文本 3 2 2" xfId="3937"/>
    <cellStyle name="汇总 3 3" xfId="3938"/>
    <cellStyle name="汇总 4 2 2" xfId="3939"/>
    <cellStyle name="货币 2 10" xfId="3940"/>
    <cellStyle name="货币 2 2" xfId="3941"/>
    <cellStyle name="货币 2 2 2 2" xfId="3942"/>
    <cellStyle name="货币 2 2 2 2 2" xfId="3943"/>
    <cellStyle name="货币 2 2 2 2 2 2" xfId="3944"/>
    <cellStyle name="货币 2 2 2 2 3" xfId="3945"/>
    <cellStyle name="货币 2 2 2 2 3 2" xfId="3946"/>
    <cellStyle name="货币 2 2 2 2 4" xfId="3947"/>
    <cellStyle name="货币 2 2 2 2 4 2" xfId="3948"/>
    <cellStyle name="货币 2 2 2 2 5" xfId="3949"/>
    <cellStyle name="货币 2 2 2 3 2 2" xfId="3950"/>
    <cellStyle name="货币 2 2 2 3 3" xfId="3951"/>
    <cellStyle name="货币 2 2 2 3 3 2" xfId="3952"/>
    <cellStyle name="货币 2 2 2 3 4" xfId="3953"/>
    <cellStyle name="货币 2 2 2 4 2" xfId="3954"/>
    <cellStyle name="货币 2 2 2 4 3" xfId="3955"/>
    <cellStyle name="货币 2 2 2 4 3 2" xfId="3956"/>
    <cellStyle name="货币 2 2 2 4 4 2" xfId="3957"/>
    <cellStyle name="货币 2 2 2 5 2" xfId="3958"/>
    <cellStyle name="货币 2 2 2 6" xfId="3959"/>
    <cellStyle name="货币 2 2 2 6 2" xfId="3960"/>
    <cellStyle name="货币 2 2 3" xfId="3961"/>
    <cellStyle name="链接单元格 2 2" xfId="3962"/>
    <cellStyle name="货币 2 2 3 2" xfId="3963"/>
    <cellStyle name="链接单元格 2 2 2" xfId="3964"/>
    <cellStyle name="货币 2 2 3 4 2" xfId="3965"/>
    <cellStyle name="货币 2 2 4" xfId="3966"/>
    <cellStyle name="链接单元格 2 3" xfId="3967"/>
    <cellStyle name="货币 2 2 4 3" xfId="3968"/>
    <cellStyle name="货币 2 2 4 5" xfId="3969"/>
    <cellStyle name="货币 2 2 5" xfId="3970"/>
    <cellStyle name="链接单元格 2 4" xfId="3971"/>
    <cellStyle name="货币 2 2 6" xfId="3972"/>
    <cellStyle name="货币 2 2 6 4" xfId="3973"/>
    <cellStyle name="货币 2 2 6 4 2" xfId="3974"/>
    <cellStyle name="货币 2 2 8" xfId="3975"/>
    <cellStyle name="货币 2 3 2" xfId="3976"/>
    <cellStyle name="货币 2 3 2 4 2" xfId="3977"/>
    <cellStyle name="货币 2 3 4" xfId="3978"/>
    <cellStyle name="链接单元格 3 3" xfId="3979"/>
    <cellStyle name="货币 2 3 5" xfId="3980"/>
    <cellStyle name="链接单元格 3 4" xfId="3981"/>
    <cellStyle name="货币 2 3 7" xfId="3982"/>
    <cellStyle name="货币 2 3 8" xfId="3983"/>
    <cellStyle name="货币 2 4" xfId="3984"/>
    <cellStyle name="货币 2 4 2" xfId="3985"/>
    <cellStyle name="货币 2 4 3" xfId="3986"/>
    <cellStyle name="链接单元格 4 2" xfId="3987"/>
    <cellStyle name="货币 2 4 4" xfId="3988"/>
    <cellStyle name="链接单元格 4 3" xfId="3989"/>
    <cellStyle name="货币 2 4 5" xfId="3990"/>
    <cellStyle name="货币 2 5" xfId="3991"/>
    <cellStyle name="货币 2 5 2" xfId="3992"/>
    <cellStyle name="货币 2 5 2 2" xfId="3993"/>
    <cellStyle name="货币 2 5 3" xfId="3994"/>
    <cellStyle name="链接单元格 5 2" xfId="3995"/>
    <cellStyle name="货币 2 5 4" xfId="3996"/>
    <cellStyle name="链接单元格 5 3" xfId="3997"/>
    <cellStyle name="货币 2 5 4 2" xfId="3998"/>
    <cellStyle name="货币 2 5 5" xfId="3999"/>
    <cellStyle name="货币 2 6 2 2" xfId="4000"/>
    <cellStyle name="货币 2 6 3 2" xfId="4001"/>
    <cellStyle name="货币 2 6 4" xfId="4002"/>
    <cellStyle name="货币 2 9" xfId="4003"/>
    <cellStyle name="计算 2 3 2 2 2" xfId="4004"/>
    <cellStyle name="货币 3 10" xfId="4005"/>
    <cellStyle name="检查单元格 4 3" xfId="4006"/>
    <cellStyle name="货币 3 2" xfId="4007"/>
    <cellStyle name="输入 2 5" xfId="4008"/>
    <cellStyle name="货币 3 2 2" xfId="4009"/>
    <cellStyle name="货币 3 2 2 2" xfId="4010"/>
    <cellStyle name="货币 3 2 2 2 2" xfId="4011"/>
    <cellStyle name="货币 3 2 2 3" xfId="4012"/>
    <cellStyle name="货币 3 2 2 3 2" xfId="4013"/>
    <cellStyle name="货币 3 2 2 4" xfId="4014"/>
    <cellStyle name="货币 3 2 2 4 2" xfId="4015"/>
    <cellStyle name="货币 3 2 3" xfId="4016"/>
    <cellStyle name="货币 3 2 3 2" xfId="4017"/>
    <cellStyle name="货币 3 2 3 2 2" xfId="4018"/>
    <cellStyle name="货币 3 2 3 4" xfId="4019"/>
    <cellStyle name="货币 3 2 4" xfId="4020"/>
    <cellStyle name="货币 3 2 4 2" xfId="4021"/>
    <cellStyle name="货币 3 2 4 2 2" xfId="4022"/>
    <cellStyle name="货币 3 2 4 3" xfId="4023"/>
    <cellStyle name="货币 3 2 4 4" xfId="4024"/>
    <cellStyle name="货币 3 2 5 2" xfId="4025"/>
    <cellStyle name="货币 3 2 6" xfId="4026"/>
    <cellStyle name="货币 3 2 6 2" xfId="4027"/>
    <cellStyle name="货币 3 3" xfId="4028"/>
    <cellStyle name="输入 3 5" xfId="4029"/>
    <cellStyle name="货币 3 3 2" xfId="4030"/>
    <cellStyle name="货币 3 3 2 2" xfId="4031"/>
    <cellStyle name="货币 3 3 3" xfId="4032"/>
    <cellStyle name="货币 3 3 3 2" xfId="4033"/>
    <cellStyle name="货币 3 3 4" xfId="4034"/>
    <cellStyle name="货币 3 3 5" xfId="4035"/>
    <cellStyle name="货币 3 4" xfId="4036"/>
    <cellStyle name="货币 3 4 4" xfId="4037"/>
    <cellStyle name="货币 3 4 4 2" xfId="4038"/>
    <cellStyle name="货币 3 4 5" xfId="4039"/>
    <cellStyle name="货币 3 5" xfId="4040"/>
    <cellStyle name="货币 3 5 2" xfId="4041"/>
    <cellStyle name="货币 3 5 3" xfId="4042"/>
    <cellStyle name="货币 3 5 3 2" xfId="4043"/>
    <cellStyle name="货币 3 5 4" xfId="4044"/>
    <cellStyle name="货币 3 7" xfId="4045"/>
    <cellStyle name="注释 6" xfId="4046"/>
    <cellStyle name="货币 3 7 2" xfId="4047"/>
    <cellStyle name="货币 3 8" xfId="4048"/>
    <cellStyle name="货币 3 8 2" xfId="4049"/>
    <cellStyle name="货币 3 9" xfId="4050"/>
    <cellStyle name="货币 3 9 2" xfId="4051"/>
    <cellStyle name="货币 4 10" xfId="4052"/>
    <cellStyle name="货币 4 2" xfId="4053"/>
    <cellStyle name="货币 4 2 2" xfId="4054"/>
    <cellStyle name="货币 4 2 2 2" xfId="4055"/>
    <cellStyle name="货币 4 2 2 2 2" xfId="4056"/>
    <cellStyle name="货币 4 2 2 3 2" xfId="4057"/>
    <cellStyle name="货币 4 2 2 4 2" xfId="4058"/>
    <cellStyle name="货币 4 2 3" xfId="4059"/>
    <cellStyle name="货币 4 2 3 2" xfId="4060"/>
    <cellStyle name="货币 4 2 3 2 2" xfId="4061"/>
    <cellStyle name="货币 4 2 3 3" xfId="4062"/>
    <cellStyle name="货币 4 2 3 4" xfId="4063"/>
    <cellStyle name="货币 4 2 4 2" xfId="4064"/>
    <cellStyle name="货币 4 2 4 3" xfId="4065"/>
    <cellStyle name="货币 4 2 4 4" xfId="4066"/>
    <cellStyle name="货币 4 2 4 4 2" xfId="4067"/>
    <cellStyle name="货币 4 2 5" xfId="4068"/>
    <cellStyle name="货币 4 2 5 2" xfId="4069"/>
    <cellStyle name="货币 4 2 6" xfId="4070"/>
    <cellStyle name="货币 4 2 6 2" xfId="4071"/>
    <cellStyle name="货币 4 2 7" xfId="4072"/>
    <cellStyle name="货币 4 3" xfId="4073"/>
    <cellStyle name="货币 4 3 2" xfId="4074"/>
    <cellStyle name="货币 4 3 2 2" xfId="4075"/>
    <cellStyle name="货币 4 3 3" xfId="4076"/>
    <cellStyle name="货币 4 3 3 2" xfId="4077"/>
    <cellStyle name="货币 4 3 4" xfId="4078"/>
    <cellStyle name="货币 4 3 4 2" xfId="4079"/>
    <cellStyle name="货币 4 3 5" xfId="4080"/>
    <cellStyle name="货币 4 4" xfId="4081"/>
    <cellStyle name="货币 4 4 2" xfId="4082"/>
    <cellStyle name="货币 4 4 2 2" xfId="4083"/>
    <cellStyle name="货币 4 4 3 2" xfId="4084"/>
    <cellStyle name="货币 4 4 4" xfId="4085"/>
    <cellStyle name="货币 4 4 4 2" xfId="4086"/>
    <cellStyle name="货币 4 4 5" xfId="4087"/>
    <cellStyle name="货币 4 5" xfId="4088"/>
    <cellStyle name="货币 4 5 3" xfId="4089"/>
    <cellStyle name="货币 4 5 4" xfId="4090"/>
    <cellStyle name="货币 4 7" xfId="4091"/>
    <cellStyle name="货币 4 8" xfId="4092"/>
    <cellStyle name="货币 4 8 2" xfId="4093"/>
    <cellStyle name="货币 4 9 2" xfId="4094"/>
    <cellStyle name="货币 5 2" xfId="4095"/>
    <cellStyle name="货币 5 3" xfId="4096"/>
    <cellStyle name="货币 5 4" xfId="4097"/>
    <cellStyle name="计算 2 3 3 2" xfId="4098"/>
    <cellStyle name="计算 2" xfId="4099"/>
    <cellStyle name="计算 2 2" xfId="4100"/>
    <cellStyle name="计算 2 2 2" xfId="4101"/>
    <cellStyle name="计算 2 2 2 2" xfId="4102"/>
    <cellStyle name="计算 2 2 2 2 2" xfId="4103"/>
    <cellStyle name="计算 2 2 3 2" xfId="4104"/>
    <cellStyle name="计算 2 3" xfId="4105"/>
    <cellStyle name="计算 2 3 2 2" xfId="4106"/>
    <cellStyle name="计算 2 3 2 3" xfId="4107"/>
    <cellStyle name="计算 2 3 4" xfId="4108"/>
    <cellStyle name="计算 2 3 5" xfId="4109"/>
    <cellStyle name="计算 2 5" xfId="4110"/>
    <cellStyle name="计算 2 5 2" xfId="4111"/>
    <cellStyle name="计算 2 6" xfId="4112"/>
    <cellStyle name="计算 2 7" xfId="4113"/>
    <cellStyle name="计算 3 2 2" xfId="4114"/>
    <cellStyle name="计算 3 2 2 2" xfId="4115"/>
    <cellStyle name="计算 3 2 2 2 2" xfId="4116"/>
    <cellStyle name="计算 3 2 2 3" xfId="4117"/>
    <cellStyle name="计算 3 2 3" xfId="4118"/>
    <cellStyle name="计算 3 2 3 2" xfId="4119"/>
    <cellStyle name="计算 3 2 4" xfId="4120"/>
    <cellStyle name="计算 3 3" xfId="4121"/>
    <cellStyle name="计算 3 3 2 2" xfId="4122"/>
    <cellStyle name="计算 3 3 3" xfId="4123"/>
    <cellStyle name="计算 3 4 2" xfId="4124"/>
    <cellStyle name="计算 3 5" xfId="4125"/>
    <cellStyle name="计算 4 2 2" xfId="4126"/>
    <cellStyle name="计算 4 2 2 2" xfId="4127"/>
    <cellStyle name="计算 4 2 3" xfId="4128"/>
    <cellStyle name="计算 4 3" xfId="4129"/>
    <cellStyle name="计算 5 2 2" xfId="4130"/>
    <cellStyle name="计算 5 2 2 2" xfId="4131"/>
    <cellStyle name="计算 5 3" xfId="4132"/>
    <cellStyle name="计算 5 4" xfId="4133"/>
    <cellStyle name="计算 6 3" xfId="4134"/>
    <cellStyle name="检查单元格 2 3" xfId="4135"/>
    <cellStyle name="检查单元格 2 4" xfId="4136"/>
    <cellStyle name="检查单元格 2 5" xfId="4137"/>
    <cellStyle name="检查单元格 2 6" xfId="4138"/>
    <cellStyle name="检查单元格 3 2" xfId="4139"/>
    <cellStyle name="检查单元格 3 3" xfId="4140"/>
    <cellStyle name="检查单元格 3 5" xfId="4141"/>
    <cellStyle name="检查单元格 4" xfId="4142"/>
    <cellStyle name="检查单元格 4 2" xfId="4143"/>
    <cellStyle name="检查单元格 4 4" xfId="4144"/>
    <cellStyle name="检查单元格 5" xfId="4145"/>
    <cellStyle name="检查单元格 5 2 2" xfId="4146"/>
    <cellStyle name="检查单元格 5 2 2 2" xfId="4147"/>
    <cellStyle name="检查单元格 5 2 3" xfId="4148"/>
    <cellStyle name="检查单元格 5 3" xfId="4149"/>
    <cellStyle name="检查单元格 5 3 2" xfId="4150"/>
    <cellStyle name="检查单元格 6 2 2" xfId="4151"/>
    <cellStyle name="检查单元格 7 2" xfId="4152"/>
    <cellStyle name="解释性文本 3 2" xfId="4153"/>
    <cellStyle name="解释性文本 4" xfId="4154"/>
    <cellStyle name="解释性文本 4 2" xfId="4155"/>
    <cellStyle name="解释性文本 4 2 2" xfId="4156"/>
    <cellStyle name="警告文本 2 2 2 2" xfId="4157"/>
    <cellStyle name="警告文本 2 2 3" xfId="4158"/>
    <cellStyle name="警告文本 2 4" xfId="4159"/>
    <cellStyle name="警告文本 3 2 2 2" xfId="4160"/>
    <cellStyle name="警告文本 3 3" xfId="4161"/>
    <cellStyle name="警告文本 4 2" xfId="4162"/>
    <cellStyle name="警告文本 4 2 2" xfId="4163"/>
    <cellStyle name="警告文本 4 3" xfId="4164"/>
    <cellStyle name="警告文本 5" xfId="4165"/>
    <cellStyle name="警告文本 5 2" xfId="4166"/>
    <cellStyle name="警告文本 5 2 2" xfId="4167"/>
    <cellStyle name="警告文本 5 3" xfId="4168"/>
    <cellStyle name="警告文本 6" xfId="4169"/>
    <cellStyle name="警告文本 6 2" xfId="4170"/>
    <cellStyle name="链接单元格 3" xfId="4171"/>
    <cellStyle name="链接单元格 4" xfId="4172"/>
    <cellStyle name="普通_97-917" xfId="4173"/>
    <cellStyle name="千分位[0]_BT (2)" xfId="4174"/>
    <cellStyle name="千位[0]_，" xfId="4175"/>
    <cellStyle name="千位_，" xfId="4176"/>
    <cellStyle name="千位分隔 10" xfId="4177"/>
    <cellStyle name="千位分隔 11" xfId="4178"/>
    <cellStyle name="千位分隔 2" xfId="4179"/>
    <cellStyle name="千位分隔 2 2" xfId="4180"/>
    <cellStyle name="千位分隔 2 2 2" xfId="4181"/>
    <cellStyle name="千位分隔 2 2 2 2" xfId="4182"/>
    <cellStyle name="千位分隔 2 2 2 2 2" xfId="4183"/>
    <cellStyle name="千位分隔 2 2 2 3" xfId="4184"/>
    <cellStyle name="千位分隔 2 2 2 3 2" xfId="4185"/>
    <cellStyle name="千位分隔 2 2 2 4" xfId="4186"/>
    <cellStyle name="千位分隔 2 2 2 4 2" xfId="4187"/>
    <cellStyle name="千位分隔 2 2 2 5" xfId="4188"/>
    <cellStyle name="千位分隔 2 2 2 5 2" xfId="4189"/>
    <cellStyle name="千位分隔 2 2 2 6" xfId="4190"/>
    <cellStyle name="千位分隔 2 2 3" xfId="4191"/>
    <cellStyle name="千位分隔 2 2 3 2" xfId="4192"/>
    <cellStyle name="千位分隔 2 2 3 2 2" xfId="4193"/>
    <cellStyle name="千位分隔 2 2 3 3" xfId="4194"/>
    <cellStyle name="千位分隔 2 2 3 3 2" xfId="4195"/>
    <cellStyle name="千位分隔 2 2 3 4" xfId="4196"/>
    <cellStyle name="千位分隔 2 2 3 5" xfId="4197"/>
    <cellStyle name="千位分隔 2 2 4" xfId="4198"/>
    <cellStyle name="千位分隔 2 2 4 2 2" xfId="4199"/>
    <cellStyle name="强调文字颜色 3 2" xfId="4200"/>
    <cellStyle name="千位分隔 2 2 4 3 2" xfId="4201"/>
    <cellStyle name="强调文字颜色 4 2" xfId="4202"/>
    <cellStyle name="千位分隔 2 2 4 4 2" xfId="4203"/>
    <cellStyle name="强调文字颜色 5 2" xfId="4204"/>
    <cellStyle name="千位分隔 2 2 5" xfId="4205"/>
    <cellStyle name="千位分隔 2 2 5 2" xfId="4206"/>
    <cellStyle name="千位分隔 2 2 6" xfId="4207"/>
    <cellStyle name="千位分隔 2 2 6 2" xfId="4208"/>
    <cellStyle name="千位分隔 2 2 7" xfId="4209"/>
    <cellStyle name="千位分隔 2 2 7 2" xfId="4210"/>
    <cellStyle name="千位分隔 2 3" xfId="4211"/>
    <cellStyle name="千位分隔 2 3 2" xfId="4212"/>
    <cellStyle name="千位分隔 2 3 2 2" xfId="4213"/>
    <cellStyle name="千位分隔 2 3 3" xfId="4214"/>
    <cellStyle name="千位分隔 2 3 3 2" xfId="4215"/>
    <cellStyle name="千位分隔 2 3 4" xfId="4216"/>
    <cellStyle name="千位分隔 2 3 4 2" xfId="4217"/>
    <cellStyle name="千位分隔 2 3 5" xfId="4218"/>
    <cellStyle name="千位分隔 2 3 5 2" xfId="4219"/>
    <cellStyle name="千位分隔 2 3 6" xfId="4220"/>
    <cellStyle name="千位分隔 2 4" xfId="4221"/>
    <cellStyle name="千位分隔 2 4 2" xfId="4222"/>
    <cellStyle name="千位分隔 2 4 2 2" xfId="4223"/>
    <cellStyle name="千位分隔 2 4 3" xfId="4224"/>
    <cellStyle name="千位分隔 2 4 3 2" xfId="4225"/>
    <cellStyle name="千位分隔 2 4 4" xfId="4226"/>
    <cellStyle name="千位分隔 2 4 5" xfId="4227"/>
    <cellStyle name="千位分隔 2 5" xfId="4228"/>
    <cellStyle name="千位分隔 2 5 2" xfId="4229"/>
    <cellStyle name="千位分隔 2 5 2 2" xfId="4230"/>
    <cellStyle name="千位分隔 2 5 3" xfId="4231"/>
    <cellStyle name="千位分隔 2 5 3 2" xfId="4232"/>
    <cellStyle name="千位分隔 2 5 4" xfId="4233"/>
    <cellStyle name="千位分隔 2 5 4 2" xfId="4234"/>
    <cellStyle name="千位分隔 2 5 5" xfId="4235"/>
    <cellStyle name="千位分隔 2 6" xfId="4236"/>
    <cellStyle name="千位分隔 2 6 2" xfId="4237"/>
    <cellStyle name="千位分隔 2 7" xfId="4238"/>
    <cellStyle name="千位分隔 2 7 2" xfId="4239"/>
    <cellStyle name="千位分隔 2 8" xfId="4240"/>
    <cellStyle name="千位分隔 2 8 2" xfId="4241"/>
    <cellStyle name="千位分隔 2 9" xfId="4242"/>
    <cellStyle name="千位分隔 3" xfId="4243"/>
    <cellStyle name="千位分隔 3 10" xfId="4244"/>
    <cellStyle name="千位分隔 3 11" xfId="4245"/>
    <cellStyle name="千位分隔 3 2" xfId="4246"/>
    <cellStyle name="千位分隔 3 2 2" xfId="4247"/>
    <cellStyle name="千位分隔 3 2 2 2" xfId="4248"/>
    <cellStyle name="强调文字颜色 3 2 5" xfId="4249"/>
    <cellStyle name="千位分隔 3 2 2 2 2" xfId="4250"/>
    <cellStyle name="强调文字颜色 3 2 5 2" xfId="4251"/>
    <cellStyle name="千位分隔 3 2 2 3" xfId="4252"/>
    <cellStyle name="强调文字颜色 3 2 6" xfId="4253"/>
    <cellStyle name="千位分隔 3 2 2 3 2" xfId="4254"/>
    <cellStyle name="千位分隔 3 2 2 4" xfId="4255"/>
    <cellStyle name="强调文字颜色 3 2 7" xfId="4256"/>
    <cellStyle name="千位分隔 3 2 2 4 2" xfId="4257"/>
    <cellStyle name="千位分隔 3 2 2 5" xfId="4258"/>
    <cellStyle name="千位分隔 3 2 3" xfId="4259"/>
    <cellStyle name="千位分隔 3 2 3 2" xfId="4260"/>
    <cellStyle name="强调文字颜色 3 3 5" xfId="4261"/>
    <cellStyle name="千位分隔 3 2 3 2 2" xfId="4262"/>
    <cellStyle name="千位分隔 3 2 3 3" xfId="4263"/>
    <cellStyle name="千位分隔 3 2 3 3 2" xfId="4264"/>
    <cellStyle name="千位分隔 3 2 4" xfId="4265"/>
    <cellStyle name="千位分隔 3 2 4 2" xfId="4266"/>
    <cellStyle name="千位分隔 3 2 4 2 2" xfId="4267"/>
    <cellStyle name="千位分隔 3 2 4 3" xfId="4268"/>
    <cellStyle name="千位分隔 3 2 4 3 2" xfId="4269"/>
    <cellStyle name="千位分隔 3 2 4 4 2" xfId="4270"/>
    <cellStyle name="千位分隔 3 2 4 5" xfId="4271"/>
    <cellStyle name="千位分隔 3 2 5" xfId="4272"/>
    <cellStyle name="千位分隔 3 2 5 2" xfId="4273"/>
    <cellStyle name="千位分隔 3 2 6" xfId="4274"/>
    <cellStyle name="千位分隔 3 2 6 2" xfId="4275"/>
    <cellStyle name="千位分隔 3 2 7" xfId="4276"/>
    <cellStyle name="千位分隔 3 2 7 2" xfId="4277"/>
    <cellStyle name="千位分隔 3 3" xfId="4278"/>
    <cellStyle name="千位分隔 3 3 2" xfId="4279"/>
    <cellStyle name="千位分隔 3 3 2 2" xfId="4280"/>
    <cellStyle name="强调文字颜色 4 2 5" xfId="4281"/>
    <cellStyle name="千位分隔 3 3 3" xfId="4282"/>
    <cellStyle name="千位分隔 3 3 3 2" xfId="4283"/>
    <cellStyle name="强调文字颜色 4 3 5" xfId="4284"/>
    <cellStyle name="千位分隔 3 3 4" xfId="4285"/>
    <cellStyle name="千位分隔 3 3 4 2" xfId="4286"/>
    <cellStyle name="千位分隔 3 3 5" xfId="4287"/>
    <cellStyle name="千位分隔 3 4" xfId="4288"/>
    <cellStyle name="千位分隔 3 4 2" xfId="4289"/>
    <cellStyle name="输出 6" xfId="4290"/>
    <cellStyle name="千位分隔 3 4 2 2" xfId="4291"/>
    <cellStyle name="强调文字颜色 5 2 5" xfId="4292"/>
    <cellStyle name="输出 6 2" xfId="4293"/>
    <cellStyle name="千位分隔 3 4 3" xfId="4294"/>
    <cellStyle name="输出 7" xfId="4295"/>
    <cellStyle name="千位分隔 3 4 3 2" xfId="4296"/>
    <cellStyle name="强调文字颜色 5 3 5" xfId="4297"/>
    <cellStyle name="输出 7 2" xfId="4298"/>
    <cellStyle name="千位分隔 3 4 4" xfId="4299"/>
    <cellStyle name="输出 8" xfId="4300"/>
    <cellStyle name="千位分隔 3 4 4 2" xfId="4301"/>
    <cellStyle name="千位分隔 3 4 5" xfId="4302"/>
    <cellStyle name="输出 9" xfId="4303"/>
    <cellStyle name="千位分隔 3 5" xfId="4304"/>
    <cellStyle name="千位分隔 3 5 2" xfId="4305"/>
    <cellStyle name="千位分隔 3 5 2 2" xfId="4306"/>
    <cellStyle name="强调文字颜色 6 2 5" xfId="4307"/>
    <cellStyle name="千位分隔 3 5 3" xfId="4308"/>
    <cellStyle name="千位分隔 3 5 3 2" xfId="4309"/>
    <cellStyle name="强调文字颜色 6 3 5" xfId="4310"/>
    <cellStyle name="千位分隔 3 5 4" xfId="4311"/>
    <cellStyle name="千位分隔 3 6" xfId="4312"/>
    <cellStyle name="千位分隔 3 6 2" xfId="4313"/>
    <cellStyle name="千位分隔 3 6 2 2" xfId="4314"/>
    <cellStyle name="千位分隔 3 6 3" xfId="4315"/>
    <cellStyle name="千位分隔 3 6 3 2" xfId="4316"/>
    <cellStyle name="注释 2 2 2 4" xfId="4317"/>
    <cellStyle name="千位分隔 3 6 4" xfId="4318"/>
    <cellStyle name="千位分隔 3 6 4 2" xfId="4319"/>
    <cellStyle name="千位分隔 3 6 5" xfId="4320"/>
    <cellStyle name="千位分隔 3 7" xfId="4321"/>
    <cellStyle name="千位分隔 3 7 2" xfId="4322"/>
    <cellStyle name="千位分隔 3 8" xfId="4323"/>
    <cellStyle name="千位分隔 3 8 2" xfId="4324"/>
    <cellStyle name="千位分隔 3 9" xfId="4325"/>
    <cellStyle name="千位分隔 3 9 2" xfId="4326"/>
    <cellStyle name="千位分隔 4" xfId="4327"/>
    <cellStyle name="千位分隔 4 10" xfId="4328"/>
    <cellStyle name="千位分隔 4 2" xfId="4329"/>
    <cellStyle name="千位分隔 4 2 2" xfId="4330"/>
    <cellStyle name="千位分隔 4 2 2 2" xfId="4331"/>
    <cellStyle name="千位分隔 4 2 2 2 2" xfId="4332"/>
    <cellStyle name="千位分隔 4 2 2 3" xfId="4333"/>
    <cellStyle name="千位分隔 4 2 2 3 2" xfId="4334"/>
    <cellStyle name="千位分隔 4 2 2 4" xfId="4335"/>
    <cellStyle name="千位分隔 4 2 2 4 2" xfId="4336"/>
    <cellStyle name="千位分隔 4 2 2 5" xfId="4337"/>
    <cellStyle name="千位分隔 4 2 3" xfId="4338"/>
    <cellStyle name="千位分隔 4 2 4" xfId="4339"/>
    <cellStyle name="千位分隔 4 2 4 2" xfId="4340"/>
    <cellStyle name="千位分隔 4 2 4 2 2" xfId="4341"/>
    <cellStyle name="千位分隔 4 2 4 3" xfId="4342"/>
    <cellStyle name="千位分隔 4 2 4 3 2" xfId="4343"/>
    <cellStyle name="适中 6" xfId="4344"/>
    <cellStyle name="千位分隔 4 2 4 4 2" xfId="4345"/>
    <cellStyle name="千位分隔 4 2 4 5" xfId="4346"/>
    <cellStyle name="千位分隔 4 2 5" xfId="4347"/>
    <cellStyle name="千位分隔 4 2 5 2" xfId="4348"/>
    <cellStyle name="千位分隔 4 2 6" xfId="4349"/>
    <cellStyle name="千位分隔 4 2 6 2" xfId="4350"/>
    <cellStyle name="千位分隔 4 2 7" xfId="4351"/>
    <cellStyle name="千位分隔 4 2 7 2" xfId="4352"/>
    <cellStyle name="千位分隔 4 2 8" xfId="4353"/>
    <cellStyle name="千位分隔 4 3" xfId="4354"/>
    <cellStyle name="千位分隔 4 3 2" xfId="4355"/>
    <cellStyle name="千位分隔 4 3 2 2" xfId="4356"/>
    <cellStyle name="千位分隔 4 3 4" xfId="4357"/>
    <cellStyle name="千位分隔 4 3 4 2" xfId="4358"/>
    <cellStyle name="千位分隔 4 3 5" xfId="4359"/>
    <cellStyle name="千位分隔 4 4" xfId="4360"/>
    <cellStyle name="千位分隔 4 4 2" xfId="4361"/>
    <cellStyle name="千位分隔 4 4 2 2" xfId="4362"/>
    <cellStyle name="千位分隔 4 4 3" xfId="4363"/>
    <cellStyle name="千位分隔 4 4 3 2" xfId="4364"/>
    <cellStyle name="千位分隔 4 4 4 2" xfId="4365"/>
    <cellStyle name="千位分隔 4 4 5" xfId="4366"/>
    <cellStyle name="千位分隔 4 5" xfId="4367"/>
    <cellStyle name="千位分隔 4 5 2" xfId="4368"/>
    <cellStyle name="千位分隔 4 5 2 2" xfId="4369"/>
    <cellStyle name="千位分隔 4 5 3" xfId="4370"/>
    <cellStyle name="千位分隔 4 5 3 2" xfId="4371"/>
    <cellStyle name="千位分隔 4 5 4" xfId="4372"/>
    <cellStyle name="千位分隔 4 6" xfId="4373"/>
    <cellStyle name="千位分隔 4 6 2" xfId="4374"/>
    <cellStyle name="千位分隔 4 6 2 2" xfId="4375"/>
    <cellStyle name="千位分隔 4 6 3" xfId="4376"/>
    <cellStyle name="千位分隔 4 6 3 2" xfId="4377"/>
    <cellStyle name="千位分隔 4 6 4" xfId="4378"/>
    <cellStyle name="千位分隔 4 6 4 2" xfId="4379"/>
    <cellStyle name="千位分隔 4 6 5" xfId="4380"/>
    <cellStyle name="千位分隔 4 7" xfId="4381"/>
    <cellStyle name="千位分隔 4 7 2" xfId="4382"/>
    <cellStyle name="千位分隔 4 8" xfId="4383"/>
    <cellStyle name="千位分隔 4 8 2" xfId="4384"/>
    <cellStyle name="千位分隔 4 9" xfId="4385"/>
    <cellStyle name="千位分隔 4 9 2" xfId="4386"/>
    <cellStyle name="千位分隔 5" xfId="4387"/>
    <cellStyle name="千位分隔 5 2" xfId="4388"/>
    <cellStyle name="千位分隔 5 2 2" xfId="4389"/>
    <cellStyle name="千位分隔 5 3" xfId="4390"/>
    <cellStyle name="千位分隔 5 3 2" xfId="4391"/>
    <cellStyle name="千位分隔 5 4" xfId="4392"/>
    <cellStyle name="千位分隔 5 4 2" xfId="4393"/>
    <cellStyle name="千位分隔 5 5" xfId="4394"/>
    <cellStyle name="千位分隔 6" xfId="4395"/>
    <cellStyle name="千位分隔 6 2" xfId="4396"/>
    <cellStyle name="千位分隔 6 2 2" xfId="4397"/>
    <cellStyle name="千位分隔 6 3" xfId="4398"/>
    <cellStyle name="千位分隔 6 3 2" xfId="4399"/>
    <cellStyle name="千位分隔 6 4" xfId="4400"/>
    <cellStyle name="千位分隔 7" xfId="4401"/>
    <cellStyle name="千位分隔 7 2" xfId="4402"/>
    <cellStyle name="千位分隔 8" xfId="4403"/>
    <cellStyle name="千位分隔 8 2" xfId="4404"/>
    <cellStyle name="千位分隔 9" xfId="4405"/>
    <cellStyle name="千位分隔 9 2" xfId="4406"/>
    <cellStyle name="钎霖_laroux" xfId="4407"/>
    <cellStyle name="强调文字颜色 1 2" xfId="4408"/>
    <cellStyle name="强调文字颜色 1 2 2" xfId="4409"/>
    <cellStyle name="强调文字颜色 1 2 2 2" xfId="4410"/>
    <cellStyle name="强调文字颜色 1 2 2 2 2" xfId="4411"/>
    <cellStyle name="强调文字颜色 1 2 2 2 2 2" xfId="4412"/>
    <cellStyle name="强调文字颜色 1 2 2 2 3" xfId="4413"/>
    <cellStyle name="强调文字颜色 1 2 2 3 2" xfId="4414"/>
    <cellStyle name="强调文字颜色 1 2 2 4" xfId="4415"/>
    <cellStyle name="强调文字颜色 1 2 3" xfId="4416"/>
    <cellStyle name="强调文字颜色 1 2 3 2" xfId="4417"/>
    <cellStyle name="强调文字颜色 1 2 3 3" xfId="4418"/>
    <cellStyle name="强调文字颜色 1 2 3 4" xfId="4419"/>
    <cellStyle name="强调文字颜色 1 2 3 5" xfId="4420"/>
    <cellStyle name="强调文字颜色 1 2 4" xfId="4421"/>
    <cellStyle name="强调文字颜色 1 2 4 2" xfId="4422"/>
    <cellStyle name="强调文字颜色 1 2 4 2 2" xfId="4423"/>
    <cellStyle name="强调文字颜色 1 2 4 3" xfId="4424"/>
    <cellStyle name="强调文字颜色 1 2 5" xfId="4425"/>
    <cellStyle name="强调文字颜色 1 2 5 2" xfId="4426"/>
    <cellStyle name="强调文字颜色 1 2 6" xfId="4427"/>
    <cellStyle name="强调文字颜色 1 2 7" xfId="4428"/>
    <cellStyle name="强调文字颜色 1 3" xfId="4429"/>
    <cellStyle name="强调文字颜色 1 3 2" xfId="4430"/>
    <cellStyle name="强调文字颜色 1 3 2 2" xfId="4431"/>
    <cellStyle name="强调文字颜色 1 3 2 2 2 2" xfId="4432"/>
    <cellStyle name="强调文字颜色 1 3 2 2 3" xfId="4433"/>
    <cellStyle name="强调文字颜色 1 3 2 3" xfId="4434"/>
    <cellStyle name="强调文字颜色 1 3 2 3 2" xfId="4435"/>
    <cellStyle name="强调文字颜色 1 3 2 4" xfId="4436"/>
    <cellStyle name="强调文字颜色 1 3 3 2" xfId="4437"/>
    <cellStyle name="强调文字颜色 1 3 3 3" xfId="4438"/>
    <cellStyle name="强调文字颜色 1 3 4" xfId="4439"/>
    <cellStyle name="强调文字颜色 1 3 4 2" xfId="4440"/>
    <cellStyle name="强调文字颜色 1 3 5" xfId="4441"/>
    <cellStyle name="强调文字颜色 1 4" xfId="4442"/>
    <cellStyle name="强调文字颜色 1 4 2" xfId="4443"/>
    <cellStyle name="强调文字颜色 1 4 2 2" xfId="4444"/>
    <cellStyle name="强调文字颜色 1 4 2 2 2" xfId="4445"/>
    <cellStyle name="强调文字颜色 1 4 2 3" xfId="4446"/>
    <cellStyle name="强调文字颜色 1 4 3" xfId="4447"/>
    <cellStyle name="强调文字颜色 1 4 3 2" xfId="4448"/>
    <cellStyle name="强调文字颜色 1 4 4" xfId="4449"/>
    <cellStyle name="强调文字颜色 1 5" xfId="4450"/>
    <cellStyle name="强调文字颜色 1 5 2" xfId="4451"/>
    <cellStyle name="强调文字颜色 1 5 2 2" xfId="4452"/>
    <cellStyle name="强调文字颜色 1 5 2 2 2" xfId="4453"/>
    <cellStyle name="强调文字颜色 1 5 2 3" xfId="4454"/>
    <cellStyle name="强调文字颜色 1 5 3" xfId="4455"/>
    <cellStyle name="强调文字颜色 1 5 3 2" xfId="4456"/>
    <cellStyle name="强调文字颜色 1 5 4" xfId="4457"/>
    <cellStyle name="强调文字颜色 1 6" xfId="4458"/>
    <cellStyle name="强调文字颜色 1 6 2" xfId="4459"/>
    <cellStyle name="强调文字颜色 1 6 2 2" xfId="4460"/>
    <cellStyle name="强调文字颜色 1 6 3" xfId="4461"/>
    <cellStyle name="强调文字颜色 1 7" xfId="4462"/>
    <cellStyle name="强调文字颜色 1 7 2" xfId="4463"/>
    <cellStyle name="强调文字颜色 1 8" xfId="4464"/>
    <cellStyle name="强调文字颜色 1 9" xfId="4465"/>
    <cellStyle name="强调文字颜色 2 2" xfId="4466"/>
    <cellStyle name="强调文字颜色 2 2 2" xfId="4467"/>
    <cellStyle name="强调文字颜色 2 2 3" xfId="4468"/>
    <cellStyle name="强调文字颜色 2 2 4" xfId="4469"/>
    <cellStyle name="强调文字颜色 2 2 5" xfId="4470"/>
    <cellStyle name="强调文字颜色 2 2 6" xfId="4471"/>
    <cellStyle name="强调文字颜色 2 2 7" xfId="4472"/>
    <cellStyle name="强调文字颜色 2 3" xfId="4473"/>
    <cellStyle name="强调文字颜色 2 3 2" xfId="4474"/>
    <cellStyle name="强调文字颜色 2 3 2 2" xfId="4475"/>
    <cellStyle name="强调文字颜色 2 3 2 2 2" xfId="4476"/>
    <cellStyle name="强调文字颜色 2 3 2 2 2 2" xfId="4477"/>
    <cellStyle name="强调文字颜色 2 3 2 2 3" xfId="4478"/>
    <cellStyle name="强调文字颜色 2 3 2 3" xfId="4479"/>
    <cellStyle name="强调文字颜色 2 3 2 3 2" xfId="4480"/>
    <cellStyle name="强调文字颜色 2 3 2 4" xfId="4481"/>
    <cellStyle name="强调文字颜色 2 3 3" xfId="4482"/>
    <cellStyle name="强调文字颜色 2 3 3 2" xfId="4483"/>
    <cellStyle name="强调文字颜色 2 3 3 2 2" xfId="4484"/>
    <cellStyle name="强调文字颜色 2 3 3 3" xfId="4485"/>
    <cellStyle name="强调文字颜色 2 3 4" xfId="4486"/>
    <cellStyle name="强调文字颜色 2 3 4 2" xfId="4487"/>
    <cellStyle name="强调文字颜色 2 3 5" xfId="4488"/>
    <cellStyle name="强调文字颜色 2 4" xfId="4489"/>
    <cellStyle name="强调文字颜色 2 4 2" xfId="4490"/>
    <cellStyle name="强调文字颜色 2 4 2 2" xfId="4491"/>
    <cellStyle name="强调文字颜色 2 4 2 2 2" xfId="4492"/>
    <cellStyle name="强调文字颜色 2 4 2 3" xfId="4493"/>
    <cellStyle name="强调文字颜色 2 4 3" xfId="4494"/>
    <cellStyle name="强调文字颜色 2 4 3 2" xfId="4495"/>
    <cellStyle name="强调文字颜色 2 4 4" xfId="4496"/>
    <cellStyle name="强调文字颜色 2 5" xfId="4497"/>
    <cellStyle name="强调文字颜色 2 5 2" xfId="4498"/>
    <cellStyle name="强调文字颜色 2 5 2 2" xfId="4499"/>
    <cellStyle name="强调文字颜色 2 5 2 2 2" xfId="4500"/>
    <cellStyle name="强调文字颜色 2 5 2 3" xfId="4501"/>
    <cellStyle name="强调文字颜色 2 5 3" xfId="4502"/>
    <cellStyle name="强调文字颜色 2 5 3 2" xfId="4503"/>
    <cellStyle name="强调文字颜色 2 5 4" xfId="4504"/>
    <cellStyle name="强调文字颜色 2 6" xfId="4505"/>
    <cellStyle name="强调文字颜色 2 6 2" xfId="4506"/>
    <cellStyle name="强调文字颜色 2 6 2 2" xfId="4507"/>
    <cellStyle name="强调文字颜色 2 6 3" xfId="4508"/>
    <cellStyle name="强调文字颜色 2 7" xfId="4509"/>
    <cellStyle name="强调文字颜色 2 7 2" xfId="4510"/>
    <cellStyle name="强调文字颜色 2 8" xfId="4511"/>
    <cellStyle name="强调文字颜色 2 9" xfId="4512"/>
    <cellStyle name="强调文字颜色 3 2 2" xfId="4513"/>
    <cellStyle name="强调文字颜色 3 2 2 2" xfId="4514"/>
    <cellStyle name="强调文字颜色 3 2 2 2 2" xfId="4515"/>
    <cellStyle name="强调文字颜色 3 2 2 2 2 2" xfId="4516"/>
    <cellStyle name="强调文字颜色 3 2 2 2 3" xfId="4517"/>
    <cellStyle name="强调文字颜色 3 2 2 3" xfId="4518"/>
    <cellStyle name="强调文字颜色 3 2 2 3 2" xfId="4519"/>
    <cellStyle name="强调文字颜色 3 2 2 4" xfId="4520"/>
    <cellStyle name="强调文字颜色 3 2 3" xfId="4521"/>
    <cellStyle name="强调文字颜色 3 2 3 2" xfId="4522"/>
    <cellStyle name="强调文字颜色 3 2 3 2 2" xfId="4523"/>
    <cellStyle name="强调文字颜色 3 2 3 2 2 2" xfId="4524"/>
    <cellStyle name="强调文字颜色 3 2 3 2 3" xfId="4525"/>
    <cellStyle name="强调文字颜色 3 2 3 3" xfId="4526"/>
    <cellStyle name="强调文字颜色 3 2 3 3 2" xfId="4527"/>
    <cellStyle name="强调文字颜色 3 2 3 4" xfId="4528"/>
    <cellStyle name="强调文字颜色 3 2 3 5" xfId="4529"/>
    <cellStyle name="强调文字颜色 3 2 4" xfId="4530"/>
    <cellStyle name="强调文字颜色 3 2 4 2" xfId="4531"/>
    <cellStyle name="强调文字颜色 3 2 4 2 2" xfId="4532"/>
    <cellStyle name="强调文字颜色 3 2 4 3" xfId="4533"/>
    <cellStyle name="强调文字颜色 3 3" xfId="4534"/>
    <cellStyle name="强调文字颜色 3 3 2" xfId="4535"/>
    <cellStyle name="强调文字颜色 3 3 2 2" xfId="4536"/>
    <cellStyle name="强调文字颜色 3 3 2 2 2" xfId="4537"/>
    <cellStyle name="强调文字颜色 3 3 2 2 2 2" xfId="4538"/>
    <cellStyle name="强调文字颜色 3 3 2 2 3" xfId="4539"/>
    <cellStyle name="强调文字颜色 3 3 2 3" xfId="4540"/>
    <cellStyle name="强调文字颜色 3 3 2 3 2" xfId="4541"/>
    <cellStyle name="强调文字颜色 3 3 2 4" xfId="4542"/>
    <cellStyle name="强调文字颜色 3 3 3" xfId="4543"/>
    <cellStyle name="强调文字颜色 3 3 3 2" xfId="4544"/>
    <cellStyle name="强调文字颜色 3 3 3 2 2" xfId="4545"/>
    <cellStyle name="强调文字颜色 3 3 3 3" xfId="4546"/>
    <cellStyle name="强调文字颜色 3 3 4" xfId="4547"/>
    <cellStyle name="强调文字颜色 3 3 4 2" xfId="4548"/>
    <cellStyle name="强调文字颜色 3 4" xfId="4549"/>
    <cellStyle name="强调文字颜色 3 4 2" xfId="4550"/>
    <cellStyle name="强调文字颜色 3 4 2 2" xfId="4551"/>
    <cellStyle name="强调文字颜色 3 4 2 2 2" xfId="4552"/>
    <cellStyle name="强调文字颜色 3 4 3" xfId="4553"/>
    <cellStyle name="强调文字颜色 3 4 3 2" xfId="4554"/>
    <cellStyle name="强调文字颜色 3 4 4" xfId="4555"/>
    <cellStyle name="强调文字颜色 3 5" xfId="4556"/>
    <cellStyle name="强调文字颜色 3 5 2" xfId="4557"/>
    <cellStyle name="强调文字颜色 3 5 2 2" xfId="4558"/>
    <cellStyle name="强调文字颜色 3 5 2 2 2" xfId="4559"/>
    <cellStyle name="强调文字颜色 3 5 2 3" xfId="4560"/>
    <cellStyle name="强调文字颜色 3 5 3" xfId="4561"/>
    <cellStyle name="强调文字颜色 3 5 3 2" xfId="4562"/>
    <cellStyle name="强调文字颜色 3 5 4" xfId="4563"/>
    <cellStyle name="强调文字颜色 3 6" xfId="4564"/>
    <cellStyle name="强调文字颜色 3 6 2" xfId="4565"/>
    <cellStyle name="强调文字颜色 3 6 2 2" xfId="4566"/>
    <cellStyle name="强调文字颜色 3 6 3" xfId="4567"/>
    <cellStyle name="强调文字颜色 3 7" xfId="4568"/>
    <cellStyle name="强调文字颜色 3 7 2" xfId="4569"/>
    <cellStyle name="强调文字颜色 3 8" xfId="4570"/>
    <cellStyle name="强调文字颜色 3 9" xfId="4571"/>
    <cellStyle name="强调文字颜色 4 2 2" xfId="4572"/>
    <cellStyle name="强调文字颜色 4 2 2 2" xfId="4573"/>
    <cellStyle name="强调文字颜色 4 2 2 2 2" xfId="4574"/>
    <cellStyle name="强调文字颜色 4 2 2 2 2 2" xfId="4575"/>
    <cellStyle name="强调文字颜色 4 2 2 2 3" xfId="4576"/>
    <cellStyle name="强调文字颜色 4 2 2 3" xfId="4577"/>
    <cellStyle name="强调文字颜色 4 2 2 4" xfId="4578"/>
    <cellStyle name="强调文字颜色 4 2 3" xfId="4579"/>
    <cellStyle name="强调文字颜色 4 2 3 5" xfId="4580"/>
    <cellStyle name="强调文字颜色 4 2 4" xfId="4581"/>
    <cellStyle name="强调文字颜色 4 2 4 2" xfId="4582"/>
    <cellStyle name="强调文字颜色 4 2 4 2 2" xfId="4583"/>
    <cellStyle name="强调文字颜色 4 2 4 3" xfId="4584"/>
    <cellStyle name="强调文字颜色 4 2 5 2" xfId="4585"/>
    <cellStyle name="强调文字颜色 4 2 6" xfId="4586"/>
    <cellStyle name="强调文字颜色 4 2 7" xfId="4587"/>
    <cellStyle name="强调文字颜色 4 3" xfId="4588"/>
    <cellStyle name="强调文字颜色 4 3 2" xfId="4589"/>
    <cellStyle name="强调文字颜色 4 3 2 2" xfId="4590"/>
    <cellStyle name="强调文字颜色 4 3 2 2 2" xfId="4591"/>
    <cellStyle name="强调文字颜色 4 3 2 2 2 2" xfId="4592"/>
    <cellStyle name="强调文字颜色 4 3 2 2 3" xfId="4593"/>
    <cellStyle name="强调文字颜色 4 3 2 3" xfId="4594"/>
    <cellStyle name="强调文字颜色 4 3 2 3 2" xfId="4595"/>
    <cellStyle name="强调文字颜色 4 3 2 4" xfId="4596"/>
    <cellStyle name="强调文字颜色 4 3 3" xfId="4597"/>
    <cellStyle name="强调文字颜色 4 3 3 2" xfId="4598"/>
    <cellStyle name="强调文字颜色 4 3 3 2 2" xfId="4599"/>
    <cellStyle name="强调文字颜色 4 3 3 3" xfId="4600"/>
    <cellStyle name="强调文字颜色 4 3 4" xfId="4601"/>
    <cellStyle name="强调文字颜色 4 3 4 2" xfId="4602"/>
    <cellStyle name="强调文字颜色 4 4" xfId="4603"/>
    <cellStyle name="强调文字颜色 4 4 2" xfId="4604"/>
    <cellStyle name="强调文字颜色 4 4 2 2" xfId="4605"/>
    <cellStyle name="强调文字颜色 4 4 2 2 2" xfId="4606"/>
    <cellStyle name="强调文字颜色 4 4 2 3" xfId="4607"/>
    <cellStyle name="强调文字颜色 4 4 3" xfId="4608"/>
    <cellStyle name="强调文字颜色 4 4 3 2" xfId="4609"/>
    <cellStyle name="强调文字颜色 4 4 4" xfId="4610"/>
    <cellStyle name="强调文字颜色 4 5" xfId="4611"/>
    <cellStyle name="强调文字颜色 4 5 2" xfId="4612"/>
    <cellStyle name="强调文字颜色 4 5 2 2" xfId="4613"/>
    <cellStyle name="强调文字颜色 4 5 2 2 2" xfId="4614"/>
    <cellStyle name="强调文字颜色 4 5 2 3" xfId="4615"/>
    <cellStyle name="强调文字颜色 4 5 3" xfId="4616"/>
    <cellStyle name="强调文字颜色 4 5 3 2" xfId="4617"/>
    <cellStyle name="强调文字颜色 4 5 4" xfId="4618"/>
    <cellStyle name="强调文字颜色 4 6" xfId="4619"/>
    <cellStyle name="强调文字颜色 4 6 2" xfId="4620"/>
    <cellStyle name="强调文字颜色 4 6 2 2" xfId="4621"/>
    <cellStyle name="强调文字颜色 4 6 3" xfId="4622"/>
    <cellStyle name="强调文字颜色 4 7" xfId="4623"/>
    <cellStyle name="强调文字颜色 4 7 2" xfId="4624"/>
    <cellStyle name="强调文字颜色 4 8" xfId="4625"/>
    <cellStyle name="强调文字颜色 4 9" xfId="4626"/>
    <cellStyle name="强调文字颜色 5 2 2" xfId="4627"/>
    <cellStyle name="强调文字颜色 5 2 2 2" xfId="4628"/>
    <cellStyle name="强调文字颜色 5 2 2 2 2" xfId="4629"/>
    <cellStyle name="强调文字颜色 5 2 2 2 2 2" xfId="4630"/>
    <cellStyle name="强调文字颜色 5 2 2 2 3" xfId="4631"/>
    <cellStyle name="强调文字颜色 5 2 2 3" xfId="4632"/>
    <cellStyle name="强调文字颜色 5 2 2 3 2" xfId="4633"/>
    <cellStyle name="强调文字颜色 5 2 2 4" xfId="4634"/>
    <cellStyle name="强调文字颜色 5 2 3 2" xfId="4635"/>
    <cellStyle name="强调文字颜色 5 2 3 2 2" xfId="4636"/>
    <cellStyle name="强调文字颜色 5 2 3 2 2 2" xfId="4637"/>
    <cellStyle name="强调文字颜色 5 2 3 2 3" xfId="4638"/>
    <cellStyle name="强调文字颜色 5 2 3 3" xfId="4639"/>
    <cellStyle name="强调文字颜色 5 2 3 3 2" xfId="4640"/>
    <cellStyle name="强调文字颜色 5 2 3 4" xfId="4641"/>
    <cellStyle name="强调文字颜色 5 2 3 5" xfId="4642"/>
    <cellStyle name="强调文字颜色 5 2 4" xfId="4643"/>
    <cellStyle name="强调文字颜色 5 2 4 2" xfId="4644"/>
    <cellStyle name="强调文字颜色 5 2 4 2 2" xfId="4645"/>
    <cellStyle name="强调文字颜色 5 2 4 3" xfId="4646"/>
    <cellStyle name="强调文字颜色 5 2 5 2" xfId="4647"/>
    <cellStyle name="输出 6 2 2" xfId="4648"/>
    <cellStyle name="强调文字颜色 5 2 6" xfId="4649"/>
    <cellStyle name="输出 6 3" xfId="4650"/>
    <cellStyle name="强调文字颜色 5 2 7" xfId="4651"/>
    <cellStyle name="强调文字颜色 5 3" xfId="4652"/>
    <cellStyle name="强调文字颜色 5 3 2" xfId="4653"/>
    <cellStyle name="强调文字颜色 5 3 2 2" xfId="4654"/>
    <cellStyle name="强调文字颜色 5 3 2 2 2" xfId="4655"/>
    <cellStyle name="强调文字颜色 5 3 2 2 2 2" xfId="4656"/>
    <cellStyle name="强调文字颜色 5 3 2 2 3" xfId="4657"/>
    <cellStyle name="强调文字颜色 5 3 2 3" xfId="4658"/>
    <cellStyle name="强调文字颜色 5 3 2 4" xfId="4659"/>
    <cellStyle name="强调文字颜色 5 3 3" xfId="4660"/>
    <cellStyle name="强调文字颜色 5 3 3 2" xfId="4661"/>
    <cellStyle name="强调文字颜色 5 3 3 2 2" xfId="4662"/>
    <cellStyle name="强调文字颜色 5 3 3 3" xfId="4663"/>
    <cellStyle name="强调文字颜色 5 3 4" xfId="4664"/>
    <cellStyle name="强调文字颜色 5 3 4 2" xfId="4665"/>
    <cellStyle name="强调文字颜色 5 4" xfId="4666"/>
    <cellStyle name="强调文字颜色 5 4 2" xfId="4667"/>
    <cellStyle name="强调文字颜色 5 4 2 2" xfId="4668"/>
    <cellStyle name="强调文字颜色 5 4 2 2 2" xfId="4669"/>
    <cellStyle name="强调文字颜色 5 4 2 3" xfId="4670"/>
    <cellStyle name="强调文字颜色 5 4 3" xfId="4671"/>
    <cellStyle name="强调文字颜色 5 4 3 2" xfId="4672"/>
    <cellStyle name="强调文字颜色 5 4 4" xfId="4673"/>
    <cellStyle name="强调文字颜色 5 5" xfId="4674"/>
    <cellStyle name="强调文字颜色 5 5 2 2" xfId="4675"/>
    <cellStyle name="强调文字颜色 5 5 2 2 2" xfId="4676"/>
    <cellStyle name="强调文字颜色 5 5 2 3" xfId="4677"/>
    <cellStyle name="强调文字颜色 5 5 3" xfId="4678"/>
    <cellStyle name="强调文字颜色 5 5 3 2" xfId="4679"/>
    <cellStyle name="强调文字颜色 5 5 4" xfId="4680"/>
    <cellStyle name="强调文字颜色 5 6" xfId="4681"/>
    <cellStyle name="强调文字颜色 5 6 2" xfId="4682"/>
    <cellStyle name="强调文字颜色 5 6 2 2" xfId="4683"/>
    <cellStyle name="强调文字颜色 5 6 3" xfId="4684"/>
    <cellStyle name="强调文字颜色 5 7 2" xfId="4685"/>
    <cellStyle name="强调文字颜色 5 8" xfId="4686"/>
    <cellStyle name="强调文字颜色 5 9" xfId="4687"/>
    <cellStyle name="强调文字颜色 6 2" xfId="4688"/>
    <cellStyle name="强调文字颜色 6 2 2" xfId="4689"/>
    <cellStyle name="强调文字颜色 6 2 2 2" xfId="4690"/>
    <cellStyle name="强调文字颜色 6 2 2 2 2" xfId="4691"/>
    <cellStyle name="强调文字颜色 6 2 2 2 2 2" xfId="4692"/>
    <cellStyle name="强调文字颜色 6 2 2 2 3" xfId="4693"/>
    <cellStyle name="强调文字颜色 6 2 2 3" xfId="4694"/>
    <cellStyle name="强调文字颜色 6 2 2 3 2" xfId="4695"/>
    <cellStyle name="强调文字颜色 6 2 2 4" xfId="4696"/>
    <cellStyle name="强调文字颜色 6 2 3" xfId="4697"/>
    <cellStyle name="强调文字颜色 6 2 3 2" xfId="4698"/>
    <cellStyle name="强调文字颜色 6 2 3 2 2" xfId="4699"/>
    <cellStyle name="强调文字颜色 6 2 3 2 2 2" xfId="4700"/>
    <cellStyle name="强调文字颜色 6 2 3 2 3" xfId="4701"/>
    <cellStyle name="强调文字颜色 6 2 3 3" xfId="4702"/>
    <cellStyle name="强调文字颜色 6 2 3 3 2" xfId="4703"/>
    <cellStyle name="强调文字颜色 6 2 3 4" xfId="4704"/>
    <cellStyle name="强调文字颜色 6 2 3 5" xfId="4705"/>
    <cellStyle name="强调文字颜色 6 2 4" xfId="4706"/>
    <cellStyle name="强调文字颜色 6 2 4 2" xfId="4707"/>
    <cellStyle name="强调文字颜色 6 2 4 2 2" xfId="4708"/>
    <cellStyle name="强调文字颜色 6 2 4 3" xfId="4709"/>
    <cellStyle name="强调文字颜色 6 2 5 2" xfId="4710"/>
    <cellStyle name="强调文字颜色 6 2 6" xfId="4711"/>
    <cellStyle name="强调文字颜色 6 2 7" xfId="4712"/>
    <cellStyle name="强调文字颜色 6 3" xfId="4713"/>
    <cellStyle name="强调文字颜色 6 3 2" xfId="4714"/>
    <cellStyle name="强调文字颜色 6 3 2 2" xfId="4715"/>
    <cellStyle name="强调文字颜色 6 3 2 2 2" xfId="4716"/>
    <cellStyle name="强调文字颜色 6 3 2 2 2 2" xfId="4717"/>
    <cellStyle name="强调文字颜色 6 3 2 2 3" xfId="4718"/>
    <cellStyle name="强调文字颜色 6 3 2 3" xfId="4719"/>
    <cellStyle name="强调文字颜色 6 3 2 3 2" xfId="4720"/>
    <cellStyle name="强调文字颜色 6 3 2 4" xfId="4721"/>
    <cellStyle name="强调文字颜色 6 3 3" xfId="4722"/>
    <cellStyle name="强调文字颜色 6 3 3 2" xfId="4723"/>
    <cellStyle name="强调文字颜色 6 3 3 2 2" xfId="4724"/>
    <cellStyle name="强调文字颜色 6 3 3 3" xfId="4725"/>
    <cellStyle name="强调文字颜色 6 3 4" xfId="4726"/>
    <cellStyle name="强调文字颜色 6 3 4 2" xfId="4727"/>
    <cellStyle name="强调文字颜色 6 4" xfId="4728"/>
    <cellStyle name="强调文字颜色 6 4 2" xfId="4729"/>
    <cellStyle name="强调文字颜色 6 4 2 2" xfId="4730"/>
    <cellStyle name="强调文字颜色 6 4 2 2 2" xfId="4731"/>
    <cellStyle name="强调文字颜色 6 4 2 3" xfId="4732"/>
    <cellStyle name="强调文字颜色 6 4 3" xfId="4733"/>
    <cellStyle name="强调文字颜色 6 4 3 2" xfId="4734"/>
    <cellStyle name="强调文字颜色 6 4 4" xfId="4735"/>
    <cellStyle name="强调文字颜色 6 5" xfId="4736"/>
    <cellStyle name="强调文字颜色 6 5 2" xfId="4737"/>
    <cellStyle name="强调文字颜色 6 5 2 2" xfId="4738"/>
    <cellStyle name="强调文字颜色 6 5 2 2 2" xfId="4739"/>
    <cellStyle name="强调文字颜色 6 5 2 3" xfId="4740"/>
    <cellStyle name="强调文字颜色 6 5 3" xfId="4741"/>
    <cellStyle name="强调文字颜色 6 5 3 2" xfId="4742"/>
    <cellStyle name="强调文字颜色 6 5 4" xfId="4743"/>
    <cellStyle name="强调文字颜色 6 6" xfId="4744"/>
    <cellStyle name="强调文字颜色 6 6 2" xfId="4745"/>
    <cellStyle name="强调文字颜色 6 6 2 2" xfId="4746"/>
    <cellStyle name="强调文字颜色 6 6 3" xfId="4747"/>
    <cellStyle name="强调文字颜色 6 7" xfId="4748"/>
    <cellStyle name="强调文字颜色 6 7 2" xfId="4749"/>
    <cellStyle name="强调文字颜色 6 8" xfId="4750"/>
    <cellStyle name="强调文字颜色 6 9" xfId="4751"/>
    <cellStyle name="适中 2" xfId="4752"/>
    <cellStyle name="适中 2 2" xfId="4753"/>
    <cellStyle name="适中 2 2 2" xfId="4754"/>
    <cellStyle name="适中 2 2 2 2" xfId="4755"/>
    <cellStyle name="适中 2 2 2 2 2" xfId="4756"/>
    <cellStyle name="适中 2 2 2 3" xfId="4757"/>
    <cellStyle name="适中 2 2 3" xfId="4758"/>
    <cellStyle name="适中 2 2 3 2" xfId="4759"/>
    <cellStyle name="适中 2 2 4" xfId="4760"/>
    <cellStyle name="适中 2 3" xfId="4761"/>
    <cellStyle name="适中 2 3 2" xfId="4762"/>
    <cellStyle name="适中 2 3 2 2" xfId="4763"/>
    <cellStyle name="适中 2 3 3" xfId="4764"/>
    <cellStyle name="适中 2 4" xfId="4765"/>
    <cellStyle name="适中 2 4 2" xfId="4766"/>
    <cellStyle name="适中 2 5" xfId="4767"/>
    <cellStyle name="适中 3" xfId="4768"/>
    <cellStyle name="适中 3 2" xfId="4769"/>
    <cellStyle name="适中 3 2 2" xfId="4770"/>
    <cellStyle name="适中 3 2 2 3" xfId="4771"/>
    <cellStyle name="适中 3 2 3" xfId="4772"/>
    <cellStyle name="适中 3 2 3 2" xfId="4773"/>
    <cellStyle name="适中 3 2 4" xfId="4774"/>
    <cellStyle name="适中 3 3" xfId="4775"/>
    <cellStyle name="适中 3 3 2" xfId="4776"/>
    <cellStyle name="适中 3 3 2 2" xfId="4777"/>
    <cellStyle name="适中 3 3 3" xfId="4778"/>
    <cellStyle name="适中 3 4" xfId="4779"/>
    <cellStyle name="适中 3 4 2" xfId="4780"/>
    <cellStyle name="适中 3 5" xfId="4781"/>
    <cellStyle name="适中 4" xfId="4782"/>
    <cellStyle name="适中 4 2" xfId="4783"/>
    <cellStyle name="适中 4 2 2" xfId="4784"/>
    <cellStyle name="适中 4 2 2 2" xfId="4785"/>
    <cellStyle name="适中 4 2 3" xfId="4786"/>
    <cellStyle name="适中 4 3" xfId="4787"/>
    <cellStyle name="适中 4 3 2" xfId="4788"/>
    <cellStyle name="适中 4 4" xfId="4789"/>
    <cellStyle name="适中 5" xfId="4790"/>
    <cellStyle name="适中 5 2" xfId="4791"/>
    <cellStyle name="适中 5 2 2" xfId="4792"/>
    <cellStyle name="适中 5 2 2 2" xfId="4793"/>
    <cellStyle name="适中 5 2 3" xfId="4794"/>
    <cellStyle name="适中 5 3" xfId="4795"/>
    <cellStyle name="适中 5 3 2" xfId="4796"/>
    <cellStyle name="适中 5 4" xfId="4797"/>
    <cellStyle name="适中 6 2" xfId="4798"/>
    <cellStyle name="适中 6 2 2" xfId="4799"/>
    <cellStyle name="适中 6 3" xfId="4800"/>
    <cellStyle name="适中 7" xfId="4801"/>
    <cellStyle name="适中 7 2" xfId="4802"/>
    <cellStyle name="适中 8" xfId="4803"/>
    <cellStyle name="输出 2" xfId="4804"/>
    <cellStyle name="输出 2 2" xfId="4805"/>
    <cellStyle name="输出 2 2 2" xfId="4806"/>
    <cellStyle name="输出 2 2 2 2" xfId="4807"/>
    <cellStyle name="输出 2 2 2 3" xfId="4808"/>
    <cellStyle name="输出 2 2 3" xfId="4809"/>
    <cellStyle name="输出 2 2 3 2" xfId="4810"/>
    <cellStyle name="输出 2 2 4" xfId="4811"/>
    <cellStyle name="输出 2 3" xfId="4812"/>
    <cellStyle name="输出 2 3 2" xfId="4813"/>
    <cellStyle name="输出 2 3 2 2" xfId="4814"/>
    <cellStyle name="输出 2 3 2 2 2" xfId="4815"/>
    <cellStyle name="输出 2 3 3" xfId="4816"/>
    <cellStyle name="输出 2 3 3 2" xfId="4817"/>
    <cellStyle name="输出 2 4" xfId="4818"/>
    <cellStyle name="输出 2 4 2" xfId="4819"/>
    <cellStyle name="输出 2 4 2 2" xfId="4820"/>
    <cellStyle name="输出 2 4 3" xfId="4821"/>
    <cellStyle name="输出 2 5" xfId="4822"/>
    <cellStyle name="输出 2 5 2" xfId="4823"/>
    <cellStyle name="输出 2 6" xfId="4824"/>
    <cellStyle name="输出 2 7" xfId="4825"/>
    <cellStyle name="输出 3" xfId="4826"/>
    <cellStyle name="输出 3 2" xfId="4827"/>
    <cellStyle name="输出 3 2 2" xfId="4828"/>
    <cellStyle name="输出 3 2 2 2" xfId="4829"/>
    <cellStyle name="输出 3 2 2 2 2" xfId="4830"/>
    <cellStyle name="输出 3 2 3" xfId="4831"/>
    <cellStyle name="输出 3 2 3 2" xfId="4832"/>
    <cellStyle name="输出 3 2 4" xfId="4833"/>
    <cellStyle name="输出 3 3" xfId="4834"/>
    <cellStyle name="输出 3 3 2" xfId="4835"/>
    <cellStyle name="输出 3 3 2 2" xfId="4836"/>
    <cellStyle name="输出 3 3 3" xfId="4837"/>
    <cellStyle name="输出 3 4" xfId="4838"/>
    <cellStyle name="输出 3 4 2" xfId="4839"/>
    <cellStyle name="输出 3 5" xfId="4840"/>
    <cellStyle name="输出 4" xfId="4841"/>
    <cellStyle name="输出 4 2" xfId="4842"/>
    <cellStyle name="输出 4 2 2" xfId="4843"/>
    <cellStyle name="输出 4 2 2 2" xfId="4844"/>
    <cellStyle name="输出 4 2 3" xfId="4845"/>
    <cellStyle name="输出 4 3" xfId="4846"/>
    <cellStyle name="输出 4 3 2" xfId="4847"/>
    <cellStyle name="输出 4 4" xfId="4848"/>
    <cellStyle name="输出 5" xfId="4849"/>
    <cellStyle name="输出 5 2" xfId="4850"/>
    <cellStyle name="输出 5 2 2" xfId="4851"/>
    <cellStyle name="输出 5 2 2 2" xfId="4852"/>
    <cellStyle name="输出 5 2 3" xfId="4853"/>
    <cellStyle name="输出 5 3" xfId="4854"/>
    <cellStyle name="输出 5 3 2" xfId="4855"/>
    <cellStyle name="输出 5 4" xfId="4856"/>
    <cellStyle name="输入 2 2 2" xfId="4857"/>
    <cellStyle name="输入 2 2 2 2" xfId="4858"/>
    <cellStyle name="输入 2 2 2 2 2" xfId="4859"/>
    <cellStyle name="输入 2 2 3" xfId="4860"/>
    <cellStyle name="输入 2 2 3 2" xfId="4861"/>
    <cellStyle name="输入 2 2 4" xfId="4862"/>
    <cellStyle name="输入 2 3" xfId="4863"/>
    <cellStyle name="输入 2 3 2" xfId="4864"/>
    <cellStyle name="输入 2 3 2 2" xfId="4865"/>
    <cellStyle name="输入 2 3 3" xfId="4866"/>
    <cellStyle name="输入 2 4" xfId="4867"/>
    <cellStyle name="输入 2 4 2" xfId="4868"/>
    <cellStyle name="输入 3 2" xfId="4869"/>
    <cellStyle name="输入 3 2 2" xfId="4870"/>
    <cellStyle name="输入 3 2 2 2" xfId="4871"/>
    <cellStyle name="输入 3 2 2 2 2" xfId="4872"/>
    <cellStyle name="输入 3 2 2 3" xfId="4873"/>
    <cellStyle name="输入 3 2 3" xfId="4874"/>
    <cellStyle name="输入 3 2 3 2" xfId="4875"/>
    <cellStyle name="输入 3 2 4" xfId="4876"/>
    <cellStyle name="输入 3 3" xfId="4877"/>
    <cellStyle name="输入 3 3 2 2" xfId="4878"/>
    <cellStyle name="输入 3 3 3" xfId="4879"/>
    <cellStyle name="输入 3 4" xfId="4880"/>
    <cellStyle name="输入 3 4 2" xfId="4881"/>
    <cellStyle name="输入 4" xfId="4882"/>
    <cellStyle name="输入 4 2" xfId="4883"/>
    <cellStyle name="输入 4 2 2" xfId="4884"/>
    <cellStyle name="输入 4 2 2 2" xfId="4885"/>
    <cellStyle name="输入 4 2 3" xfId="4886"/>
    <cellStyle name="输入 4 3" xfId="4887"/>
    <cellStyle name="输入 4 3 2" xfId="4888"/>
    <cellStyle name="输入 4 4" xfId="4889"/>
    <cellStyle name="输入 5" xfId="4890"/>
    <cellStyle name="输入 5 2" xfId="4891"/>
    <cellStyle name="输入 5 2 2" xfId="4892"/>
    <cellStyle name="输入 6 3" xfId="4893"/>
    <cellStyle name="输入 5 2 2 2" xfId="4894"/>
    <cellStyle name="输入 5 2 3" xfId="4895"/>
    <cellStyle name="输入 5 3" xfId="4896"/>
    <cellStyle name="输入 5 3 2" xfId="4897"/>
    <cellStyle name="注释 4" xfId="4898"/>
    <cellStyle name="输入 5 4" xfId="4899"/>
    <cellStyle name="输入 6" xfId="4900"/>
    <cellStyle name="输入 6 2" xfId="4901"/>
    <cellStyle name="输入 6 2 2" xfId="4902"/>
    <cellStyle name="输入 7" xfId="4903"/>
    <cellStyle name="输入 7 2" xfId="4904"/>
    <cellStyle name="注释 3" xfId="4905"/>
    <cellStyle name="输入 8" xfId="4906"/>
    <cellStyle name="数字" xfId="4907"/>
    <cellStyle name="数字 2" xfId="4908"/>
    <cellStyle name="数字 2 2" xfId="4909"/>
    <cellStyle name="数字 2 2 2" xfId="4910"/>
    <cellStyle name="数字 2 2 2 2" xfId="4911"/>
    <cellStyle name="数字 2 2 3" xfId="4912"/>
    <cellStyle name="数字 2 3" xfId="4913"/>
    <cellStyle name="数字 2 3 2" xfId="4914"/>
    <cellStyle name="数字 2 4" xfId="4915"/>
    <cellStyle name="数字 3" xfId="4916"/>
    <cellStyle name="数字 3 2" xfId="4917"/>
    <cellStyle name="数字 3 2 2" xfId="4918"/>
    <cellStyle name="数字 3 3" xfId="4919"/>
    <cellStyle name="数字 4" xfId="4920"/>
    <cellStyle name="数字 4 2" xfId="4921"/>
    <cellStyle name="数字 5" xfId="4922"/>
    <cellStyle name="未定义" xfId="4923"/>
    <cellStyle name="未定义 2" xfId="4924"/>
    <cellStyle name="小数 2" xfId="4925"/>
    <cellStyle name="小数 2 2" xfId="4926"/>
    <cellStyle name="小数 2 2 2" xfId="4927"/>
    <cellStyle name="小数 2 2 2 2" xfId="4928"/>
    <cellStyle name="小数 2 2 3" xfId="4929"/>
    <cellStyle name="小数 2 3" xfId="4930"/>
    <cellStyle name="小数 2 3 2" xfId="4931"/>
    <cellStyle name="小数 2 4" xfId="4932"/>
    <cellStyle name="小数 3" xfId="4933"/>
    <cellStyle name="小数 3 2" xfId="4934"/>
    <cellStyle name="小数 3 2 2" xfId="4935"/>
    <cellStyle name="小数 3 3" xfId="4936"/>
    <cellStyle name="样式 1 2" xfId="4937"/>
    <cellStyle name="着色 1" xfId="4938"/>
    <cellStyle name="着色 1 2" xfId="4939"/>
    <cellStyle name="着色 2" xfId="4940"/>
    <cellStyle name="着色 2 2" xfId="4941"/>
    <cellStyle name="着色 3" xfId="4942"/>
    <cellStyle name="着色 3 2" xfId="4943"/>
    <cellStyle name="着色 4" xfId="4944"/>
    <cellStyle name="着色 4 2" xfId="4945"/>
    <cellStyle name="着色 5" xfId="4946"/>
    <cellStyle name="着色 5 2" xfId="4947"/>
    <cellStyle name="着色 6" xfId="4948"/>
    <cellStyle name="着色 6 2" xfId="4949"/>
    <cellStyle name="寘嬫愗傝 [0.00]_Region Orders (2)" xfId="4950"/>
    <cellStyle name="注释 10" xfId="4951"/>
    <cellStyle name="注释 2" xfId="4952"/>
    <cellStyle name="注释 2 2" xfId="4953"/>
    <cellStyle name="注释 2 2 2" xfId="4954"/>
    <cellStyle name="注释 2 2 2 2" xfId="4955"/>
    <cellStyle name="注释 2 2 2 2 2" xfId="4956"/>
    <cellStyle name="注释 2 2 2 3" xfId="4957"/>
    <cellStyle name="注释 2 2 3" xfId="4958"/>
    <cellStyle name="注释 2 2 3 2" xfId="4959"/>
    <cellStyle name="注释 2 2 3 3" xfId="4960"/>
    <cellStyle name="注释 2 2 4" xfId="4961"/>
    <cellStyle name="注释 2 2 5" xfId="4962"/>
    <cellStyle name="注释 2 3" xfId="4963"/>
    <cellStyle name="注释 2 3 2" xfId="4964"/>
    <cellStyle name="注释 2 3 2 2" xfId="4965"/>
    <cellStyle name="注释 2 3 3" xfId="4966"/>
    <cellStyle name="注释 2 3 4" xfId="4967"/>
    <cellStyle name="注释 2 4" xfId="4968"/>
    <cellStyle name="注释 2 4 2" xfId="4969"/>
    <cellStyle name="注释 2 5" xfId="4970"/>
    <cellStyle name="注释 3 2" xfId="4971"/>
    <cellStyle name="注释 3 2 2" xfId="4972"/>
    <cellStyle name="注释 3 2 2 2" xfId="4973"/>
    <cellStyle name="注释 3 2 2 2 2" xfId="4974"/>
    <cellStyle name="注释 3 2 2 3" xfId="4975"/>
    <cellStyle name="注释 3 2 3" xfId="4976"/>
    <cellStyle name="注释 3 2 3 2" xfId="4977"/>
    <cellStyle name="注释 3 2 4" xfId="4978"/>
    <cellStyle name="注释 3 3" xfId="4979"/>
    <cellStyle name="注释 3 3 2" xfId="4980"/>
    <cellStyle name="注释 3 3 2 2" xfId="4981"/>
    <cellStyle name="注释 3 3 3" xfId="4982"/>
    <cellStyle name="注释 3 4" xfId="4983"/>
    <cellStyle name="注释 3 4 2" xfId="4984"/>
    <cellStyle name="注释 3 5" xfId="4985"/>
    <cellStyle name="注释 4 2" xfId="4986"/>
    <cellStyle name="注释 4 2 2" xfId="4987"/>
    <cellStyle name="注释 4 2 2 2" xfId="4988"/>
    <cellStyle name="注释 4 2 3" xfId="4989"/>
    <cellStyle name="注释 4 3" xfId="4990"/>
    <cellStyle name="注释 4 3 2" xfId="4991"/>
    <cellStyle name="注释 4 4" xfId="4992"/>
    <cellStyle name="注释 5" xfId="4993"/>
    <cellStyle name="注释 5 2" xfId="4994"/>
    <cellStyle name="注释 5 2 2" xfId="4995"/>
    <cellStyle name="注释 5 2 2 2" xfId="4996"/>
    <cellStyle name="注释 5 2 3" xfId="4997"/>
    <cellStyle name="注释 5 3" xfId="4998"/>
    <cellStyle name="注释 5 3 2" xfId="4999"/>
    <cellStyle name="注释 5 4" xfId="5000"/>
    <cellStyle name="注释 6 2" xfId="5001"/>
    <cellStyle name="注释 6 2 2" xfId="5002"/>
    <cellStyle name="注释 6 3" xfId="5003"/>
    <cellStyle name="注释 7" xfId="5004"/>
    <cellStyle name="注释 7 2" xfId="5005"/>
    <cellStyle name="注释 8" xfId="5006"/>
    <cellStyle name="注释 9" xfId="5007"/>
    <cellStyle name="常规_2006年预算表" xfId="5008"/>
  </cellStyles>
  <dxfs count="2">
    <dxf>
      <font>
        <b val="1"/>
        <i val="0"/>
      </font>
    </dxf>
    <dxf>
      <font>
        <b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tabSelected="1" workbookViewId="0">
      <selection activeCell="H18" sqref="H18"/>
    </sheetView>
  </sheetViews>
  <sheetFormatPr defaultColWidth="9" defaultRowHeight="14.25" outlineLevelCol="2"/>
  <cols>
    <col min="1" max="1" width="4.375" style="383" customWidth="1"/>
    <col min="2" max="2" width="69.125" style="381" customWidth="1"/>
    <col min="3" max="3" width="14.25" style="383" customWidth="1"/>
    <col min="4" max="8" width="9" style="381"/>
    <col min="9" max="9" width="58.625" style="381" customWidth="1"/>
    <col min="10" max="16384" width="9" style="381"/>
  </cols>
  <sheetData>
    <row r="1" s="380" customFormat="1" ht="22.5" spans="1:3">
      <c r="A1" s="384" t="s">
        <v>0</v>
      </c>
      <c r="B1" s="384"/>
      <c r="C1" s="384"/>
    </row>
    <row r="2" s="381" customFormat="1" spans="1:3">
      <c r="A2" s="385"/>
      <c r="B2" s="385"/>
      <c r="C2" s="383"/>
    </row>
    <row r="3" s="382" customFormat="1" ht="25.15" customHeight="1" spans="1:3">
      <c r="A3" s="386" t="s">
        <v>1</v>
      </c>
      <c r="B3" s="386"/>
      <c r="C3" s="387"/>
    </row>
    <row r="4" s="381" customFormat="1" ht="25.15" customHeight="1" spans="1:3">
      <c r="A4" s="388" t="s">
        <v>2</v>
      </c>
      <c r="B4" s="389" t="s">
        <v>3</v>
      </c>
      <c r="C4" s="387" t="s">
        <v>4</v>
      </c>
    </row>
    <row r="5" s="381" customFormat="1" ht="25.15" customHeight="1" spans="1:3">
      <c r="A5" s="388" t="s">
        <v>5</v>
      </c>
      <c r="B5" s="389" t="s">
        <v>6</v>
      </c>
      <c r="C5" s="387" t="s">
        <v>4</v>
      </c>
    </row>
    <row r="6" s="381" customFormat="1" ht="25.15" customHeight="1" spans="1:3">
      <c r="A6" s="388" t="s">
        <v>7</v>
      </c>
      <c r="B6" s="389" t="s">
        <v>8</v>
      </c>
      <c r="C6" s="387" t="s">
        <v>9</v>
      </c>
    </row>
    <row r="7" s="381" customFormat="1" ht="25.15" customHeight="1" spans="1:3">
      <c r="A7" s="388" t="s">
        <v>10</v>
      </c>
      <c r="B7" s="389" t="s">
        <v>11</v>
      </c>
      <c r="C7" s="387" t="s">
        <v>4</v>
      </c>
    </row>
    <row r="8" s="381" customFormat="1" ht="25.15" customHeight="1" spans="1:3">
      <c r="A8" s="388" t="s">
        <v>12</v>
      </c>
      <c r="B8" s="389" t="s">
        <v>13</v>
      </c>
      <c r="C8" s="387" t="s">
        <v>4</v>
      </c>
    </row>
    <row r="9" s="381" customFormat="1" ht="25.15" customHeight="1" spans="1:3">
      <c r="A9" s="388" t="s">
        <v>14</v>
      </c>
      <c r="B9" s="389" t="s">
        <v>15</v>
      </c>
      <c r="C9" s="387" t="s">
        <v>4</v>
      </c>
    </row>
    <row r="10" s="381" customFormat="1" ht="25.15" customHeight="1" spans="1:3">
      <c r="A10" s="388" t="s">
        <v>16</v>
      </c>
      <c r="B10" s="389" t="s">
        <v>17</v>
      </c>
      <c r="C10" s="387" t="s">
        <v>4</v>
      </c>
    </row>
    <row r="11" s="381" customFormat="1" ht="25.15" customHeight="1" spans="1:3">
      <c r="A11" s="388" t="s">
        <v>18</v>
      </c>
      <c r="B11" s="389" t="s">
        <v>19</v>
      </c>
      <c r="C11" s="387" t="s">
        <v>4</v>
      </c>
    </row>
    <row r="12" s="381" customFormat="1" ht="25.15" customHeight="1" spans="1:3">
      <c r="A12" s="388" t="s">
        <v>20</v>
      </c>
      <c r="B12" s="389" t="s">
        <v>21</v>
      </c>
      <c r="C12" s="387" t="s">
        <v>4</v>
      </c>
    </row>
    <row r="13" s="381" customFormat="1" ht="25.15" customHeight="1" spans="1:3">
      <c r="A13" s="388" t="s">
        <v>22</v>
      </c>
      <c r="B13" s="389" t="s">
        <v>23</v>
      </c>
      <c r="C13" s="387" t="s">
        <v>9</v>
      </c>
    </row>
    <row r="14" s="381" customFormat="1" ht="25.15" customHeight="1" spans="1:3">
      <c r="A14" s="388" t="s">
        <v>24</v>
      </c>
      <c r="B14" s="389" t="s">
        <v>25</v>
      </c>
      <c r="C14" s="387" t="s">
        <v>9</v>
      </c>
    </row>
    <row r="15" s="381" customFormat="1" ht="25.15" customHeight="1" spans="1:3">
      <c r="A15" s="388" t="s">
        <v>26</v>
      </c>
      <c r="B15" s="389" t="s">
        <v>27</v>
      </c>
      <c r="C15" s="387" t="s">
        <v>4</v>
      </c>
    </row>
    <row r="16" s="381" customFormat="1" ht="25.15" customHeight="1" spans="1:3">
      <c r="A16" s="388" t="s">
        <v>28</v>
      </c>
      <c r="B16" s="389" t="s">
        <v>29</v>
      </c>
      <c r="C16" s="387" t="s">
        <v>4</v>
      </c>
    </row>
    <row r="17" s="381" customFormat="1" ht="25.15" customHeight="1" spans="1:3">
      <c r="A17" s="388" t="s">
        <v>30</v>
      </c>
      <c r="B17" s="389" t="s">
        <v>31</v>
      </c>
      <c r="C17" s="387" t="s">
        <v>4</v>
      </c>
    </row>
    <row r="18" s="381" customFormat="1" ht="25.15" customHeight="1" spans="1:3">
      <c r="A18" s="388" t="s">
        <v>32</v>
      </c>
      <c r="B18" s="389" t="s">
        <v>33</v>
      </c>
      <c r="C18" s="387" t="s">
        <v>9</v>
      </c>
    </row>
    <row r="19" s="381" customFormat="1" ht="25.15" customHeight="1" spans="1:3">
      <c r="A19" s="388" t="s">
        <v>34</v>
      </c>
      <c r="B19" s="389" t="s">
        <v>35</v>
      </c>
      <c r="C19" s="387" t="s">
        <v>9</v>
      </c>
    </row>
    <row r="20" s="381" customFormat="1" ht="25.15" customHeight="1" spans="1:3">
      <c r="A20" s="388" t="s">
        <v>36</v>
      </c>
      <c r="B20" s="389" t="s">
        <v>37</v>
      </c>
      <c r="C20" s="387" t="s">
        <v>4</v>
      </c>
    </row>
    <row r="21" s="381" customFormat="1" ht="25.15" customHeight="1" spans="1:3">
      <c r="A21" s="388" t="s">
        <v>38</v>
      </c>
      <c r="B21" s="389" t="s">
        <v>39</v>
      </c>
      <c r="C21" s="387" t="s">
        <v>4</v>
      </c>
    </row>
    <row r="22" s="381" customFormat="1" ht="25.15" customHeight="1" spans="1:3">
      <c r="A22" s="388" t="s">
        <v>40</v>
      </c>
      <c r="B22" s="389" t="s">
        <v>41</v>
      </c>
      <c r="C22" s="387" t="s">
        <v>9</v>
      </c>
    </row>
    <row r="23" s="381" customFormat="1" ht="25.15" customHeight="1" spans="1:3">
      <c r="A23" s="388" t="s">
        <v>42</v>
      </c>
      <c r="B23" s="389" t="s">
        <v>43</v>
      </c>
      <c r="C23" s="387" t="s">
        <v>9</v>
      </c>
    </row>
    <row r="24" s="381" customFormat="1" ht="25.15" customHeight="1" spans="1:3">
      <c r="A24" s="388" t="s">
        <v>44</v>
      </c>
      <c r="B24" s="389" t="s">
        <v>45</v>
      </c>
      <c r="C24" s="387" t="s">
        <v>4</v>
      </c>
    </row>
    <row r="25" s="381" customFormat="1" ht="25.15" customHeight="1" spans="1:3">
      <c r="A25" s="388" t="s">
        <v>46</v>
      </c>
      <c r="B25" s="389" t="s">
        <v>47</v>
      </c>
      <c r="C25" s="387" t="s">
        <v>4</v>
      </c>
    </row>
    <row r="26" s="381" customFormat="1" ht="25.15" customHeight="1" spans="1:3">
      <c r="A26" s="386" t="s">
        <v>48</v>
      </c>
      <c r="B26" s="386"/>
      <c r="C26" s="390"/>
    </row>
    <row r="27" s="381" customFormat="1" ht="25.15" customHeight="1" spans="1:3">
      <c r="A27" s="390" t="s">
        <v>2</v>
      </c>
      <c r="B27" s="391" t="s">
        <v>49</v>
      </c>
      <c r="C27" s="390" t="s">
        <v>4</v>
      </c>
    </row>
    <row r="28" s="381" customFormat="1" ht="25.15" customHeight="1" spans="1:3">
      <c r="A28" s="390" t="s">
        <v>5</v>
      </c>
      <c r="B28" s="391" t="s">
        <v>50</v>
      </c>
      <c r="C28" s="390" t="s">
        <v>9</v>
      </c>
    </row>
    <row r="29" s="381" customFormat="1" ht="25.15" customHeight="1" spans="1:3">
      <c r="A29" s="390" t="s">
        <v>7</v>
      </c>
      <c r="B29" s="391" t="s">
        <v>51</v>
      </c>
      <c r="C29" s="390" t="s">
        <v>4</v>
      </c>
    </row>
    <row r="30" s="381" customFormat="1" ht="25.15" customHeight="1" spans="1:3">
      <c r="A30" s="390" t="s">
        <v>10</v>
      </c>
      <c r="B30" s="391" t="s">
        <v>52</v>
      </c>
      <c r="C30" s="390" t="s">
        <v>9</v>
      </c>
    </row>
    <row r="31" s="381" customFormat="1" ht="15.6" customHeight="1" spans="1:3">
      <c r="A31" s="392"/>
      <c r="B31" s="392"/>
      <c r="C31" s="392"/>
    </row>
    <row r="32" s="381" customFormat="1" spans="1:3">
      <c r="A32" s="393"/>
      <c r="B32" s="393"/>
      <c r="C32" s="393"/>
    </row>
    <row r="33" s="381" customFormat="1" ht="42.6" customHeight="1" spans="1:3">
      <c r="A33" s="393"/>
      <c r="B33" s="393"/>
      <c r="C33" s="393"/>
    </row>
  </sheetData>
  <mergeCells count="5">
    <mergeCell ref="A1:C1"/>
    <mergeCell ref="A2:B2"/>
    <mergeCell ref="A3:B3"/>
    <mergeCell ref="A26:B26"/>
    <mergeCell ref="A31:C33"/>
  </mergeCells>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workbookViewId="0">
      <selection activeCell="B10" sqref="B7:B8 B5 B10"/>
    </sheetView>
  </sheetViews>
  <sheetFormatPr defaultColWidth="9" defaultRowHeight="13.5"/>
  <cols>
    <col min="1" max="1" width="48.625" style="280" customWidth="1"/>
    <col min="2" max="2" width="32.125" style="280" customWidth="1"/>
    <col min="3" max="16384" width="9" style="280"/>
  </cols>
  <sheetData>
    <row r="1" s="279" customFormat="1" ht="27.75" customHeight="1" spans="1:2">
      <c r="A1" s="281" t="s">
        <v>1370</v>
      </c>
      <c r="B1" s="281"/>
    </row>
    <row r="2" s="279" customFormat="1" ht="18.75" customHeight="1" spans="1:2">
      <c r="A2" s="282"/>
      <c r="B2" s="283" t="s">
        <v>54</v>
      </c>
    </row>
    <row r="3" ht="20.1" customHeight="1" spans="1:2">
      <c r="A3" s="284" t="s">
        <v>1332</v>
      </c>
      <c r="B3" s="284" t="s">
        <v>1371</v>
      </c>
    </row>
    <row r="4" ht="20.1" customHeight="1" spans="1:2">
      <c r="A4" s="285" t="s">
        <v>1372</v>
      </c>
      <c r="B4" s="286">
        <v>836</v>
      </c>
    </row>
    <row r="5" ht="20.1" customHeight="1" spans="1:2">
      <c r="A5" s="287" t="s">
        <v>1373</v>
      </c>
      <c r="B5" s="288">
        <v>35</v>
      </c>
    </row>
    <row r="6" ht="20.1" customHeight="1" spans="1:2">
      <c r="A6" s="287" t="s">
        <v>1374</v>
      </c>
      <c r="B6" s="288">
        <v>608</v>
      </c>
    </row>
    <row r="7" ht="20.1" customHeight="1" spans="1:2">
      <c r="A7" s="287" t="s">
        <v>1375</v>
      </c>
      <c r="B7" s="288">
        <v>60</v>
      </c>
    </row>
    <row r="8" ht="20.1" customHeight="1" spans="1:2">
      <c r="A8" s="287" t="s">
        <v>1376</v>
      </c>
      <c r="B8" s="288">
        <v>548</v>
      </c>
    </row>
    <row r="9" ht="20.1" customHeight="1" spans="1:2">
      <c r="A9" s="287" t="s">
        <v>1377</v>
      </c>
      <c r="B9" s="288">
        <v>193</v>
      </c>
    </row>
    <row r="10" ht="20.1" customHeight="1" spans="1:2">
      <c r="A10" s="287" t="s">
        <v>1378</v>
      </c>
      <c r="B10" s="288">
        <v>193</v>
      </c>
    </row>
    <row r="11" ht="20.1" customHeight="1" spans="1:2">
      <c r="A11" s="287" t="s">
        <v>1379</v>
      </c>
      <c r="B11" s="288"/>
    </row>
    <row r="12" ht="20.1" customHeight="1" spans="1:11">
      <c r="A12" s="287" t="s">
        <v>1380</v>
      </c>
      <c r="B12" s="288"/>
      <c r="K12" s="292"/>
    </row>
    <row r="13" ht="20.1" customHeight="1" spans="1:2">
      <c r="A13" s="285" t="s">
        <v>1381</v>
      </c>
      <c r="B13" s="288"/>
    </row>
    <row r="14" ht="20.1" customHeight="1" spans="1:2">
      <c r="A14" s="287" t="s">
        <v>1382</v>
      </c>
      <c r="B14" s="288">
        <v>8</v>
      </c>
    </row>
    <row r="15" ht="20.1" customHeight="1" spans="1:2">
      <c r="A15" s="287" t="s">
        <v>1383</v>
      </c>
      <c r="B15" s="288">
        <v>45</v>
      </c>
    </row>
    <row r="16" ht="20.1" customHeight="1" spans="1:2">
      <c r="A16" s="287" t="s">
        <v>1384</v>
      </c>
      <c r="B16" s="288">
        <v>4</v>
      </c>
    </row>
    <row r="17" ht="20.1" customHeight="1" spans="1:8">
      <c r="A17" s="287" t="s">
        <v>1385</v>
      </c>
      <c r="B17" s="288">
        <v>268</v>
      </c>
      <c r="H17" s="289"/>
    </row>
    <row r="18" ht="20.1" customHeight="1" spans="1:2">
      <c r="A18" s="287" t="s">
        <v>1386</v>
      </c>
      <c r="B18" s="288">
        <v>3692</v>
      </c>
    </row>
    <row r="19" ht="20.1" customHeight="1" spans="1:2">
      <c r="A19" s="287" t="s">
        <v>1387</v>
      </c>
      <c r="B19" s="288">
        <v>0</v>
      </c>
    </row>
    <row r="20" ht="20.1" customHeight="1" spans="1:2">
      <c r="A20" s="287" t="s">
        <v>1388</v>
      </c>
      <c r="B20" s="288">
        <v>20924</v>
      </c>
    </row>
    <row r="21" ht="20.1" customHeight="1" spans="1:2">
      <c r="A21" s="287" t="s">
        <v>1389</v>
      </c>
      <c r="B21" s="288">
        <v>0</v>
      </c>
    </row>
    <row r="22" ht="20.1" customHeight="1" spans="1:2">
      <c r="A22" s="287" t="s">
        <v>1390</v>
      </c>
      <c r="B22" s="288"/>
    </row>
    <row r="23" ht="20.1" customHeight="1" spans="1:2">
      <c r="A23" s="287" t="s">
        <v>1391</v>
      </c>
      <c r="B23" s="288"/>
    </row>
    <row r="24" ht="102.75" customHeight="1" spans="1:4">
      <c r="A24" s="290" t="s">
        <v>1392</v>
      </c>
      <c r="B24" s="290"/>
      <c r="C24" s="291"/>
      <c r="D24" s="291"/>
    </row>
    <row r="25" ht="93" customHeight="1" spans="1:4">
      <c r="A25" s="290" t="s">
        <v>1393</v>
      </c>
      <c r="B25" s="290"/>
      <c r="C25" s="291"/>
      <c r="D25" s="291"/>
    </row>
    <row r="26" ht="31.5" customHeight="1" spans="1:4">
      <c r="A26" s="290" t="s">
        <v>1394</v>
      </c>
      <c r="B26" s="290"/>
      <c r="C26" s="291"/>
      <c r="D26" s="291"/>
    </row>
  </sheetData>
  <mergeCells count="4">
    <mergeCell ref="A1:B1"/>
    <mergeCell ref="A24:B24"/>
    <mergeCell ref="A25:B25"/>
    <mergeCell ref="A26:B26"/>
  </mergeCells>
  <printOptions horizontalCentered="1"/>
  <pageMargins left="0.707638888888889" right="0.707638888888889" top="0.747916666666667" bottom="0.747916666666667" header="0.313888888888889" footer="0.313888888888889"/>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I12" sqref="I12"/>
    </sheetView>
  </sheetViews>
  <sheetFormatPr defaultColWidth="8.75" defaultRowHeight="18.75" customHeight="1" outlineLevelCol="4"/>
  <cols>
    <col min="1" max="1" width="40.875" style="267" customWidth="1"/>
    <col min="2" max="2" width="9.875" style="267" customWidth="1"/>
    <col min="3" max="3" width="10.625" style="268" customWidth="1"/>
    <col min="4" max="4" width="10.375" style="268" customWidth="1"/>
    <col min="5" max="5" width="12.125" style="268" customWidth="1"/>
    <col min="6" max="254" width="8.75" style="268"/>
    <col min="255" max="255" width="44.25" style="268" customWidth="1"/>
    <col min="256" max="257" width="13.25" style="268" customWidth="1"/>
    <col min="258" max="258" width="10.375" style="268" customWidth="1"/>
    <col min="259" max="259" width="12.125" style="268" customWidth="1"/>
    <col min="260" max="260" width="8.75" style="268" hidden="1" customWidth="1"/>
    <col min="261" max="510" width="8.75" style="268"/>
    <col min="511" max="511" width="44.25" style="268" customWidth="1"/>
    <col min="512" max="513" width="13.25" style="268" customWidth="1"/>
    <col min="514" max="514" width="10.375" style="268" customWidth="1"/>
    <col min="515" max="515" width="12.125" style="268" customWidth="1"/>
    <col min="516" max="516" width="8.75" style="268" hidden="1" customWidth="1"/>
    <col min="517" max="766" width="8.75" style="268"/>
    <col min="767" max="767" width="44.25" style="268" customWidth="1"/>
    <col min="768" max="769" width="13.25" style="268" customWidth="1"/>
    <col min="770" max="770" width="10.375" style="268" customWidth="1"/>
    <col min="771" max="771" width="12.125" style="268" customWidth="1"/>
    <col min="772" max="772" width="8.75" style="268" hidden="1" customWidth="1"/>
    <col min="773" max="1022" width="8.75" style="268"/>
    <col min="1023" max="1023" width="44.25" style="268" customWidth="1"/>
    <col min="1024" max="1025" width="13.25" style="268" customWidth="1"/>
    <col min="1026" max="1026" width="10.375" style="268" customWidth="1"/>
    <col min="1027" max="1027" width="12.125" style="268" customWidth="1"/>
    <col min="1028" max="1028" width="8.75" style="268" hidden="1" customWidth="1"/>
    <col min="1029" max="1278" width="8.75" style="268"/>
    <col min="1279" max="1279" width="44.25" style="268" customWidth="1"/>
    <col min="1280" max="1281" width="13.25" style="268" customWidth="1"/>
    <col min="1282" max="1282" width="10.375" style="268" customWidth="1"/>
    <col min="1283" max="1283" width="12.125" style="268" customWidth="1"/>
    <col min="1284" max="1284" width="8.75" style="268" hidden="1" customWidth="1"/>
    <col min="1285" max="1534" width="8.75" style="268"/>
    <col min="1535" max="1535" width="44.25" style="268" customWidth="1"/>
    <col min="1536" max="1537" width="13.25" style="268" customWidth="1"/>
    <col min="1538" max="1538" width="10.375" style="268" customWidth="1"/>
    <col min="1539" max="1539" width="12.125" style="268" customWidth="1"/>
    <col min="1540" max="1540" width="8.75" style="268" hidden="1" customWidth="1"/>
    <col min="1541" max="1790" width="8.75" style="268"/>
    <col min="1791" max="1791" width="44.25" style="268" customWidth="1"/>
    <col min="1792" max="1793" width="13.25" style="268" customWidth="1"/>
    <col min="1794" max="1794" width="10.375" style="268" customWidth="1"/>
    <col min="1795" max="1795" width="12.125" style="268" customWidth="1"/>
    <col min="1796" max="1796" width="8.75" style="268" hidden="1" customWidth="1"/>
    <col min="1797" max="2046" width="8.75" style="268"/>
    <col min="2047" max="2047" width="44.25" style="268" customWidth="1"/>
    <col min="2048" max="2049" width="13.25" style="268" customWidth="1"/>
    <col min="2050" max="2050" width="10.375" style="268" customWidth="1"/>
    <col min="2051" max="2051" width="12.125" style="268" customWidth="1"/>
    <col min="2052" max="2052" width="8.75" style="268" hidden="1" customWidth="1"/>
    <col min="2053" max="2302" width="8.75" style="268"/>
    <col min="2303" max="2303" width="44.25" style="268" customWidth="1"/>
    <col min="2304" max="2305" width="13.25" style="268" customWidth="1"/>
    <col min="2306" max="2306" width="10.375" style="268" customWidth="1"/>
    <col min="2307" max="2307" width="12.125" style="268" customWidth="1"/>
    <col min="2308" max="2308" width="8.75" style="268" hidden="1" customWidth="1"/>
    <col min="2309" max="2558" width="8.75" style="268"/>
    <col min="2559" max="2559" width="44.25" style="268" customWidth="1"/>
    <col min="2560" max="2561" width="13.25" style="268" customWidth="1"/>
    <col min="2562" max="2562" width="10.375" style="268" customWidth="1"/>
    <col min="2563" max="2563" width="12.125" style="268" customWidth="1"/>
    <col min="2564" max="2564" width="8.75" style="268" hidden="1" customWidth="1"/>
    <col min="2565" max="2814" width="8.75" style="268"/>
    <col min="2815" max="2815" width="44.25" style="268" customWidth="1"/>
    <col min="2816" max="2817" width="13.25" style="268" customWidth="1"/>
    <col min="2818" max="2818" width="10.375" style="268" customWidth="1"/>
    <col min="2819" max="2819" width="12.125" style="268" customWidth="1"/>
    <col min="2820" max="2820" width="8.75" style="268" hidden="1" customWidth="1"/>
    <col min="2821" max="3070" width="8.75" style="268"/>
    <col min="3071" max="3071" width="44.25" style="268" customWidth="1"/>
    <col min="3072" max="3073" width="13.25" style="268" customWidth="1"/>
    <col min="3074" max="3074" width="10.375" style="268" customWidth="1"/>
    <col min="3075" max="3075" width="12.125" style="268" customWidth="1"/>
    <col min="3076" max="3076" width="8.75" style="268" hidden="1" customWidth="1"/>
    <col min="3077" max="3326" width="8.75" style="268"/>
    <col min="3327" max="3327" width="44.25" style="268" customWidth="1"/>
    <col min="3328" max="3329" width="13.25" style="268" customWidth="1"/>
    <col min="3330" max="3330" width="10.375" style="268" customWidth="1"/>
    <col min="3331" max="3331" width="12.125" style="268" customWidth="1"/>
    <col min="3332" max="3332" width="8.75" style="268" hidden="1" customWidth="1"/>
    <col min="3333" max="3582" width="8.75" style="268"/>
    <col min="3583" max="3583" width="44.25" style="268" customWidth="1"/>
    <col min="3584" max="3585" width="13.25" style="268" customWidth="1"/>
    <col min="3586" max="3586" width="10.375" style="268" customWidth="1"/>
    <col min="3587" max="3587" width="12.125" style="268" customWidth="1"/>
    <col min="3588" max="3588" width="8.75" style="268" hidden="1" customWidth="1"/>
    <col min="3589" max="3838" width="8.75" style="268"/>
    <col min="3839" max="3839" width="44.25" style="268" customWidth="1"/>
    <col min="3840" max="3841" width="13.25" style="268" customWidth="1"/>
    <col min="3842" max="3842" width="10.375" style="268" customWidth="1"/>
    <col min="3843" max="3843" width="12.125" style="268" customWidth="1"/>
    <col min="3844" max="3844" width="8.75" style="268" hidden="1" customWidth="1"/>
    <col min="3845" max="4094" width="8.75" style="268"/>
    <col min="4095" max="4095" width="44.25" style="268" customWidth="1"/>
    <col min="4096" max="4097" width="13.25" style="268" customWidth="1"/>
    <col min="4098" max="4098" width="10.375" style="268" customWidth="1"/>
    <col min="4099" max="4099" width="12.125" style="268" customWidth="1"/>
    <col min="4100" max="4100" width="8.75" style="268" hidden="1" customWidth="1"/>
    <col min="4101" max="4350" width="8.75" style="268"/>
    <col min="4351" max="4351" width="44.25" style="268" customWidth="1"/>
    <col min="4352" max="4353" width="13.25" style="268" customWidth="1"/>
    <col min="4354" max="4354" width="10.375" style="268" customWidth="1"/>
    <col min="4355" max="4355" width="12.125" style="268" customWidth="1"/>
    <col min="4356" max="4356" width="8.75" style="268" hidden="1" customWidth="1"/>
    <col min="4357" max="4606" width="8.75" style="268"/>
    <col min="4607" max="4607" width="44.25" style="268" customWidth="1"/>
    <col min="4608" max="4609" width="13.25" style="268" customWidth="1"/>
    <col min="4610" max="4610" width="10.375" style="268" customWidth="1"/>
    <col min="4611" max="4611" width="12.125" style="268" customWidth="1"/>
    <col min="4612" max="4612" width="8.75" style="268" hidden="1" customWidth="1"/>
    <col min="4613" max="4862" width="8.75" style="268"/>
    <col min="4863" max="4863" width="44.25" style="268" customWidth="1"/>
    <col min="4864" max="4865" width="13.25" style="268" customWidth="1"/>
    <col min="4866" max="4866" width="10.375" style="268" customWidth="1"/>
    <col min="4867" max="4867" width="12.125" style="268" customWidth="1"/>
    <col min="4868" max="4868" width="8.75" style="268" hidden="1" customWidth="1"/>
    <col min="4869" max="5118" width="8.75" style="268"/>
    <col min="5119" max="5119" width="44.25" style="268" customWidth="1"/>
    <col min="5120" max="5121" width="13.25" style="268" customWidth="1"/>
    <col min="5122" max="5122" width="10.375" style="268" customWidth="1"/>
    <col min="5123" max="5123" width="12.125" style="268" customWidth="1"/>
    <col min="5124" max="5124" width="8.75" style="268" hidden="1" customWidth="1"/>
    <col min="5125" max="5374" width="8.75" style="268"/>
    <col min="5375" max="5375" width="44.25" style="268" customWidth="1"/>
    <col min="5376" max="5377" width="13.25" style="268" customWidth="1"/>
    <col min="5378" max="5378" width="10.375" style="268" customWidth="1"/>
    <col min="5379" max="5379" width="12.125" style="268" customWidth="1"/>
    <col min="5380" max="5380" width="8.75" style="268" hidden="1" customWidth="1"/>
    <col min="5381" max="5630" width="8.75" style="268"/>
    <col min="5631" max="5631" width="44.25" style="268" customWidth="1"/>
    <col min="5632" max="5633" width="13.25" style="268" customWidth="1"/>
    <col min="5634" max="5634" width="10.375" style="268" customWidth="1"/>
    <col min="5635" max="5635" width="12.125" style="268" customWidth="1"/>
    <col min="5636" max="5636" width="8.75" style="268" hidden="1" customWidth="1"/>
    <col min="5637" max="5886" width="8.75" style="268"/>
    <col min="5887" max="5887" width="44.25" style="268" customWidth="1"/>
    <col min="5888" max="5889" width="13.25" style="268" customWidth="1"/>
    <col min="5890" max="5890" width="10.375" style="268" customWidth="1"/>
    <col min="5891" max="5891" width="12.125" style="268" customWidth="1"/>
    <col min="5892" max="5892" width="8.75" style="268" hidden="1" customWidth="1"/>
    <col min="5893" max="6142" width="8.75" style="268"/>
    <col min="6143" max="6143" width="44.25" style="268" customWidth="1"/>
    <col min="6144" max="6145" width="13.25" style="268" customWidth="1"/>
    <col min="6146" max="6146" width="10.375" style="268" customWidth="1"/>
    <col min="6147" max="6147" width="12.125" style="268" customWidth="1"/>
    <col min="6148" max="6148" width="8.75" style="268" hidden="1" customWidth="1"/>
    <col min="6149" max="6398" width="8.75" style="268"/>
    <col min="6399" max="6399" width="44.25" style="268" customWidth="1"/>
    <col min="6400" max="6401" width="13.25" style="268" customWidth="1"/>
    <col min="6402" max="6402" width="10.375" style="268" customWidth="1"/>
    <col min="6403" max="6403" width="12.125" style="268" customWidth="1"/>
    <col min="6404" max="6404" width="8.75" style="268" hidden="1" customWidth="1"/>
    <col min="6405" max="6654" width="8.75" style="268"/>
    <col min="6655" max="6655" width="44.25" style="268" customWidth="1"/>
    <col min="6656" max="6657" width="13.25" style="268" customWidth="1"/>
    <col min="6658" max="6658" width="10.375" style="268" customWidth="1"/>
    <col min="6659" max="6659" width="12.125" style="268" customWidth="1"/>
    <col min="6660" max="6660" width="8.75" style="268" hidden="1" customWidth="1"/>
    <col min="6661" max="6910" width="8.75" style="268"/>
    <col min="6911" max="6911" width="44.25" style="268" customWidth="1"/>
    <col min="6912" max="6913" width="13.25" style="268" customWidth="1"/>
    <col min="6914" max="6914" width="10.375" style="268" customWidth="1"/>
    <col min="6915" max="6915" width="12.125" style="268" customWidth="1"/>
    <col min="6916" max="6916" width="8.75" style="268" hidden="1" customWidth="1"/>
    <col min="6917" max="7166" width="8.75" style="268"/>
    <col min="7167" max="7167" width="44.25" style="268" customWidth="1"/>
    <col min="7168" max="7169" width="13.25" style="268" customWidth="1"/>
    <col min="7170" max="7170" width="10.375" style="268" customWidth="1"/>
    <col min="7171" max="7171" width="12.125" style="268" customWidth="1"/>
    <col min="7172" max="7172" width="8.75" style="268" hidden="1" customWidth="1"/>
    <col min="7173" max="7422" width="8.75" style="268"/>
    <col min="7423" max="7423" width="44.25" style="268" customWidth="1"/>
    <col min="7424" max="7425" width="13.25" style="268" customWidth="1"/>
    <col min="7426" max="7426" width="10.375" style="268" customWidth="1"/>
    <col min="7427" max="7427" width="12.125" style="268" customWidth="1"/>
    <col min="7428" max="7428" width="8.75" style="268" hidden="1" customWidth="1"/>
    <col min="7429" max="7678" width="8.75" style="268"/>
    <col min="7679" max="7679" width="44.25" style="268" customWidth="1"/>
    <col min="7680" max="7681" width="13.25" style="268" customWidth="1"/>
    <col min="7682" max="7682" width="10.375" style="268" customWidth="1"/>
    <col min="7683" max="7683" width="12.125" style="268" customWidth="1"/>
    <col min="7684" max="7684" width="8.75" style="268" hidden="1" customWidth="1"/>
    <col min="7685" max="7934" width="8.75" style="268"/>
    <col min="7935" max="7935" width="44.25" style="268" customWidth="1"/>
    <col min="7936" max="7937" width="13.25" style="268" customWidth="1"/>
    <col min="7938" max="7938" width="10.375" style="268" customWidth="1"/>
    <col min="7939" max="7939" width="12.125" style="268" customWidth="1"/>
    <col min="7940" max="7940" width="8.75" style="268" hidden="1" customWidth="1"/>
    <col min="7941" max="8190" width="8.75" style="268"/>
    <col min="8191" max="8191" width="44.25" style="268" customWidth="1"/>
    <col min="8192" max="8193" width="13.25" style="268" customWidth="1"/>
    <col min="8194" max="8194" width="10.375" style="268" customWidth="1"/>
    <col min="8195" max="8195" width="12.125" style="268" customWidth="1"/>
    <col min="8196" max="8196" width="8.75" style="268" hidden="1" customWidth="1"/>
    <col min="8197" max="8446" width="8.75" style="268"/>
    <col min="8447" max="8447" width="44.25" style="268" customWidth="1"/>
    <col min="8448" max="8449" width="13.25" style="268" customWidth="1"/>
    <col min="8450" max="8450" width="10.375" style="268" customWidth="1"/>
    <col min="8451" max="8451" width="12.125" style="268" customWidth="1"/>
    <col min="8452" max="8452" width="8.75" style="268" hidden="1" customWidth="1"/>
    <col min="8453" max="8702" width="8.75" style="268"/>
    <col min="8703" max="8703" width="44.25" style="268" customWidth="1"/>
    <col min="8704" max="8705" width="13.25" style="268" customWidth="1"/>
    <col min="8706" max="8706" width="10.375" style="268" customWidth="1"/>
    <col min="8707" max="8707" width="12.125" style="268" customWidth="1"/>
    <col min="8708" max="8708" width="8.75" style="268" hidden="1" customWidth="1"/>
    <col min="8709" max="8958" width="8.75" style="268"/>
    <col min="8959" max="8959" width="44.25" style="268" customWidth="1"/>
    <col min="8960" max="8961" width="13.25" style="268" customWidth="1"/>
    <col min="8962" max="8962" width="10.375" style="268" customWidth="1"/>
    <col min="8963" max="8963" width="12.125" style="268" customWidth="1"/>
    <col min="8964" max="8964" width="8.75" style="268" hidden="1" customWidth="1"/>
    <col min="8965" max="9214" width="8.75" style="268"/>
    <col min="9215" max="9215" width="44.25" style="268" customWidth="1"/>
    <col min="9216" max="9217" width="13.25" style="268" customWidth="1"/>
    <col min="9218" max="9218" width="10.375" style="268" customWidth="1"/>
    <col min="9219" max="9219" width="12.125" style="268" customWidth="1"/>
    <col min="9220" max="9220" width="8.75" style="268" hidden="1" customWidth="1"/>
    <col min="9221" max="9470" width="8.75" style="268"/>
    <col min="9471" max="9471" width="44.25" style="268" customWidth="1"/>
    <col min="9472" max="9473" width="13.25" style="268" customWidth="1"/>
    <col min="9474" max="9474" width="10.375" style="268" customWidth="1"/>
    <col min="9475" max="9475" width="12.125" style="268" customWidth="1"/>
    <col min="9476" max="9476" width="8.75" style="268" hidden="1" customWidth="1"/>
    <col min="9477" max="9726" width="8.75" style="268"/>
    <col min="9727" max="9727" width="44.25" style="268" customWidth="1"/>
    <col min="9728" max="9729" width="13.25" style="268" customWidth="1"/>
    <col min="9730" max="9730" width="10.375" style="268" customWidth="1"/>
    <col min="9731" max="9731" width="12.125" style="268" customWidth="1"/>
    <col min="9732" max="9732" width="8.75" style="268" hidden="1" customWidth="1"/>
    <col min="9733" max="9982" width="8.75" style="268"/>
    <col min="9983" max="9983" width="44.25" style="268" customWidth="1"/>
    <col min="9984" max="9985" width="13.25" style="268" customWidth="1"/>
    <col min="9986" max="9986" width="10.375" style="268" customWidth="1"/>
    <col min="9987" max="9987" width="12.125" style="268" customWidth="1"/>
    <col min="9988" max="9988" width="8.75" style="268" hidden="1" customWidth="1"/>
    <col min="9989" max="10238" width="8.75" style="268"/>
    <col min="10239" max="10239" width="44.25" style="268" customWidth="1"/>
    <col min="10240" max="10241" width="13.25" style="268" customWidth="1"/>
    <col min="10242" max="10242" width="10.375" style="268" customWidth="1"/>
    <col min="10243" max="10243" width="12.125" style="268" customWidth="1"/>
    <col min="10244" max="10244" width="8.75" style="268" hidden="1" customWidth="1"/>
    <col min="10245" max="10494" width="8.75" style="268"/>
    <col min="10495" max="10495" width="44.25" style="268" customWidth="1"/>
    <col min="10496" max="10497" width="13.25" style="268" customWidth="1"/>
    <col min="10498" max="10498" width="10.375" style="268" customWidth="1"/>
    <col min="10499" max="10499" width="12.125" style="268" customWidth="1"/>
    <col min="10500" max="10500" width="8.75" style="268" hidden="1" customWidth="1"/>
    <col min="10501" max="10750" width="8.75" style="268"/>
    <col min="10751" max="10751" width="44.25" style="268" customWidth="1"/>
    <col min="10752" max="10753" width="13.25" style="268" customWidth="1"/>
    <col min="10754" max="10754" width="10.375" style="268" customWidth="1"/>
    <col min="10755" max="10755" width="12.125" style="268" customWidth="1"/>
    <col min="10756" max="10756" width="8.75" style="268" hidden="1" customWidth="1"/>
    <col min="10757" max="11006" width="8.75" style="268"/>
    <col min="11007" max="11007" width="44.25" style="268" customWidth="1"/>
    <col min="11008" max="11009" width="13.25" style="268" customWidth="1"/>
    <col min="11010" max="11010" width="10.375" style="268" customWidth="1"/>
    <col min="11011" max="11011" width="12.125" style="268" customWidth="1"/>
    <col min="11012" max="11012" width="8.75" style="268" hidden="1" customWidth="1"/>
    <col min="11013" max="11262" width="8.75" style="268"/>
    <col min="11263" max="11263" width="44.25" style="268" customWidth="1"/>
    <col min="11264" max="11265" width="13.25" style="268" customWidth="1"/>
    <col min="11266" max="11266" width="10.375" style="268" customWidth="1"/>
    <col min="11267" max="11267" width="12.125" style="268" customWidth="1"/>
    <col min="11268" max="11268" width="8.75" style="268" hidden="1" customWidth="1"/>
    <col min="11269" max="11518" width="8.75" style="268"/>
    <col min="11519" max="11519" width="44.25" style="268" customWidth="1"/>
    <col min="11520" max="11521" width="13.25" style="268" customWidth="1"/>
    <col min="11522" max="11522" width="10.375" style="268" customWidth="1"/>
    <col min="11523" max="11523" width="12.125" style="268" customWidth="1"/>
    <col min="11524" max="11524" width="8.75" style="268" hidden="1" customWidth="1"/>
    <col min="11525" max="11774" width="8.75" style="268"/>
    <col min="11775" max="11775" width="44.25" style="268" customWidth="1"/>
    <col min="11776" max="11777" width="13.25" style="268" customWidth="1"/>
    <col min="11778" max="11778" width="10.375" style="268" customWidth="1"/>
    <col min="11779" max="11779" width="12.125" style="268" customWidth="1"/>
    <col min="11780" max="11780" width="8.75" style="268" hidden="1" customWidth="1"/>
    <col min="11781" max="12030" width="8.75" style="268"/>
    <col min="12031" max="12031" width="44.25" style="268" customWidth="1"/>
    <col min="12032" max="12033" width="13.25" style="268" customWidth="1"/>
    <col min="12034" max="12034" width="10.375" style="268" customWidth="1"/>
    <col min="12035" max="12035" width="12.125" style="268" customWidth="1"/>
    <col min="12036" max="12036" width="8.75" style="268" hidden="1" customWidth="1"/>
    <col min="12037" max="12286" width="8.75" style="268"/>
    <col min="12287" max="12287" width="44.25" style="268" customWidth="1"/>
    <col min="12288" max="12289" width="13.25" style="268" customWidth="1"/>
    <col min="12290" max="12290" width="10.375" style="268" customWidth="1"/>
    <col min="12291" max="12291" width="12.125" style="268" customWidth="1"/>
    <col min="12292" max="12292" width="8.75" style="268" hidden="1" customWidth="1"/>
    <col min="12293" max="12542" width="8.75" style="268"/>
    <col min="12543" max="12543" width="44.25" style="268" customWidth="1"/>
    <col min="12544" max="12545" width="13.25" style="268" customWidth="1"/>
    <col min="12546" max="12546" width="10.375" style="268" customWidth="1"/>
    <col min="12547" max="12547" width="12.125" style="268" customWidth="1"/>
    <col min="12548" max="12548" width="8.75" style="268" hidden="1" customWidth="1"/>
    <col min="12549" max="12798" width="8.75" style="268"/>
    <col min="12799" max="12799" width="44.25" style="268" customWidth="1"/>
    <col min="12800" max="12801" width="13.25" style="268" customWidth="1"/>
    <col min="12802" max="12802" width="10.375" style="268" customWidth="1"/>
    <col min="12803" max="12803" width="12.125" style="268" customWidth="1"/>
    <col min="12804" max="12804" width="8.75" style="268" hidden="1" customWidth="1"/>
    <col min="12805" max="13054" width="8.75" style="268"/>
    <col min="13055" max="13055" width="44.25" style="268" customWidth="1"/>
    <col min="13056" max="13057" width="13.25" style="268" customWidth="1"/>
    <col min="13058" max="13058" width="10.375" style="268" customWidth="1"/>
    <col min="13059" max="13059" width="12.125" style="268" customWidth="1"/>
    <col min="13060" max="13060" width="8.75" style="268" hidden="1" customWidth="1"/>
    <col min="13061" max="13310" width="8.75" style="268"/>
    <col min="13311" max="13311" width="44.25" style="268" customWidth="1"/>
    <col min="13312" max="13313" width="13.25" style="268" customWidth="1"/>
    <col min="13314" max="13314" width="10.375" style="268" customWidth="1"/>
    <col min="13315" max="13315" width="12.125" style="268" customWidth="1"/>
    <col min="13316" max="13316" width="8.75" style="268" hidden="1" customWidth="1"/>
    <col min="13317" max="13566" width="8.75" style="268"/>
    <col min="13567" max="13567" width="44.25" style="268" customWidth="1"/>
    <col min="13568" max="13569" width="13.25" style="268" customWidth="1"/>
    <col min="13570" max="13570" width="10.375" style="268" customWidth="1"/>
    <col min="13571" max="13571" width="12.125" style="268" customWidth="1"/>
    <col min="13572" max="13572" width="8.75" style="268" hidden="1" customWidth="1"/>
    <col min="13573" max="13822" width="8.75" style="268"/>
    <col min="13823" max="13823" width="44.25" style="268" customWidth="1"/>
    <col min="13824" max="13825" width="13.25" style="268" customWidth="1"/>
    <col min="13826" max="13826" width="10.375" style="268" customWidth="1"/>
    <col min="13827" max="13827" width="12.125" style="268" customWidth="1"/>
    <col min="13828" max="13828" width="8.75" style="268" hidden="1" customWidth="1"/>
    <col min="13829" max="14078" width="8.75" style="268"/>
    <col min="14079" max="14079" width="44.25" style="268" customWidth="1"/>
    <col min="14080" max="14081" width="13.25" style="268" customWidth="1"/>
    <col min="14082" max="14082" width="10.375" style="268" customWidth="1"/>
    <col min="14083" max="14083" width="12.125" style="268" customWidth="1"/>
    <col min="14084" max="14084" width="8.75" style="268" hidden="1" customWidth="1"/>
    <col min="14085" max="14334" width="8.75" style="268"/>
    <col min="14335" max="14335" width="44.25" style="268" customWidth="1"/>
    <col min="14336" max="14337" width="13.25" style="268" customWidth="1"/>
    <col min="14338" max="14338" width="10.375" style="268" customWidth="1"/>
    <col min="14339" max="14339" width="12.125" style="268" customWidth="1"/>
    <col min="14340" max="14340" width="8.75" style="268" hidden="1" customWidth="1"/>
    <col min="14341" max="14590" width="8.75" style="268"/>
    <col min="14591" max="14591" width="44.25" style="268" customWidth="1"/>
    <col min="14592" max="14593" width="13.25" style="268" customWidth="1"/>
    <col min="14594" max="14594" width="10.375" style="268" customWidth="1"/>
    <col min="14595" max="14595" width="12.125" style="268" customWidth="1"/>
    <col min="14596" max="14596" width="8.75" style="268" hidden="1" customWidth="1"/>
    <col min="14597" max="14846" width="8.75" style="268"/>
    <col min="14847" max="14847" width="44.25" style="268" customWidth="1"/>
    <col min="14848" max="14849" width="13.25" style="268" customWidth="1"/>
    <col min="14850" max="14850" width="10.375" style="268" customWidth="1"/>
    <col min="14851" max="14851" width="12.125" style="268" customWidth="1"/>
    <col min="14852" max="14852" width="8.75" style="268" hidden="1" customWidth="1"/>
    <col min="14853" max="15102" width="8.75" style="268"/>
    <col min="15103" max="15103" width="44.25" style="268" customWidth="1"/>
    <col min="15104" max="15105" width="13.25" style="268" customWidth="1"/>
    <col min="15106" max="15106" width="10.375" style="268" customWidth="1"/>
    <col min="15107" max="15107" width="12.125" style="268" customWidth="1"/>
    <col min="15108" max="15108" width="8.75" style="268" hidden="1" customWidth="1"/>
    <col min="15109" max="15358" width="8.75" style="268"/>
    <col min="15359" max="15359" width="44.25" style="268" customWidth="1"/>
    <col min="15360" max="15361" width="13.25" style="268" customWidth="1"/>
    <col min="15362" max="15362" width="10.375" style="268" customWidth="1"/>
    <col min="15363" max="15363" width="12.125" style="268" customWidth="1"/>
    <col min="15364" max="15364" width="8.75" style="268" hidden="1" customWidth="1"/>
    <col min="15365" max="15614" width="8.75" style="268"/>
    <col min="15615" max="15615" width="44.25" style="268" customWidth="1"/>
    <col min="15616" max="15617" width="13.25" style="268" customWidth="1"/>
    <col min="15618" max="15618" width="10.375" style="268" customWidth="1"/>
    <col min="15619" max="15619" width="12.125" style="268" customWidth="1"/>
    <col min="15620" max="15620" width="8.75" style="268" hidden="1" customWidth="1"/>
    <col min="15621" max="15870" width="8.75" style="268"/>
    <col min="15871" max="15871" width="44.25" style="268" customWidth="1"/>
    <col min="15872" max="15873" width="13.25" style="268" customWidth="1"/>
    <col min="15874" max="15874" width="10.375" style="268" customWidth="1"/>
    <col min="15875" max="15875" width="12.125" style="268" customWidth="1"/>
    <col min="15876" max="15876" width="8.75" style="268" hidden="1" customWidth="1"/>
    <col min="15877" max="16126" width="8.75" style="268"/>
    <col min="16127" max="16127" width="44.25" style="268" customWidth="1"/>
    <col min="16128" max="16129" width="13.25" style="268" customWidth="1"/>
    <col min="16130" max="16130" width="10.375" style="268" customWidth="1"/>
    <col min="16131" max="16131" width="12.125" style="268" customWidth="1"/>
    <col min="16132" max="16132" width="8.75" style="268" hidden="1" customWidth="1"/>
    <col min="16133" max="16384" width="8.75" style="268"/>
  </cols>
  <sheetData>
    <row r="1" customHeight="1" spans="1:1">
      <c r="A1" s="269" t="s">
        <v>1395</v>
      </c>
    </row>
    <row r="2" ht="24" customHeight="1" spans="1:5">
      <c r="A2" s="270" t="s">
        <v>1396</v>
      </c>
      <c r="B2" s="270"/>
      <c r="C2" s="270"/>
      <c r="D2" s="270"/>
      <c r="E2" s="270"/>
    </row>
    <row r="3" ht="16.5" customHeight="1" spans="1:5">
      <c r="A3" s="271"/>
      <c r="E3" s="272" t="s">
        <v>54</v>
      </c>
    </row>
    <row r="4" s="265" customFormat="1" ht="39.75" customHeight="1" spans="1:5">
      <c r="A4" s="254" t="s">
        <v>55</v>
      </c>
      <c r="B4" s="256" t="s">
        <v>56</v>
      </c>
      <c r="C4" s="255" t="s">
        <v>57</v>
      </c>
      <c r="D4" s="256" t="s">
        <v>58</v>
      </c>
      <c r="E4" s="256" t="s">
        <v>59</v>
      </c>
    </row>
    <row r="5" customFormat="1" customHeight="1" spans="1:5">
      <c r="A5" s="273" t="s">
        <v>1397</v>
      </c>
      <c r="B5" s="116"/>
      <c r="C5" s="274"/>
      <c r="D5" s="274"/>
      <c r="E5" s="274"/>
    </row>
    <row r="6" customFormat="1" customHeight="1" spans="1:5">
      <c r="A6" s="275" t="s">
        <v>1398</v>
      </c>
      <c r="B6" s="116"/>
      <c r="C6" s="274"/>
      <c r="D6" s="274"/>
      <c r="E6" s="274"/>
    </row>
    <row r="7" s="265" customFormat="1" ht="20.1" customHeight="1" spans="1:5">
      <c r="A7" s="240" t="s">
        <v>1399</v>
      </c>
      <c r="B7" s="258"/>
      <c r="C7" s="258"/>
      <c r="D7" s="259"/>
      <c r="E7" s="259"/>
    </row>
    <row r="8" s="265" customFormat="1" ht="20.1" customHeight="1" spans="1:5">
      <c r="A8" s="276" t="s">
        <v>1400</v>
      </c>
      <c r="B8" s="258"/>
      <c r="C8" s="258"/>
      <c r="D8" s="259"/>
      <c r="E8" s="259"/>
    </row>
    <row r="9" s="265" customFormat="1" ht="20.1" customHeight="1" spans="1:5">
      <c r="A9" s="276" t="s">
        <v>1401</v>
      </c>
      <c r="B9" s="258"/>
      <c r="C9" s="258"/>
      <c r="D9" s="259"/>
      <c r="E9" s="259"/>
    </row>
    <row r="10" s="265" customFormat="1" ht="20.1" customHeight="1" spans="1:5">
      <c r="A10" s="276" t="s">
        <v>1402</v>
      </c>
      <c r="B10" s="258"/>
      <c r="C10" s="258"/>
      <c r="D10" s="259"/>
      <c r="E10" s="259"/>
    </row>
    <row r="11" s="265" customFormat="1" ht="20.1" customHeight="1" spans="1:5">
      <c r="A11" s="276" t="s">
        <v>1403</v>
      </c>
      <c r="B11" s="258"/>
      <c r="C11" s="258"/>
      <c r="D11" s="259"/>
      <c r="E11" s="259"/>
    </row>
    <row r="12" s="265" customFormat="1" ht="20.1" customHeight="1" spans="1:5">
      <c r="A12" s="276" t="s">
        <v>1404</v>
      </c>
      <c r="B12" s="258"/>
      <c r="C12" s="258"/>
      <c r="D12" s="259"/>
      <c r="E12" s="259"/>
    </row>
    <row r="13" s="265" customFormat="1" ht="20.1" customHeight="1" spans="1:5">
      <c r="A13" s="276" t="s">
        <v>1405</v>
      </c>
      <c r="B13" s="258"/>
      <c r="C13" s="258"/>
      <c r="D13" s="259"/>
      <c r="E13" s="259"/>
    </row>
    <row r="14" s="265" customFormat="1" ht="20.1" customHeight="1" spans="1:5">
      <c r="A14" s="240" t="s">
        <v>1406</v>
      </c>
      <c r="B14" s="258"/>
      <c r="C14" s="258"/>
      <c r="D14" s="259"/>
      <c r="E14" s="259"/>
    </row>
    <row r="15" s="265" customFormat="1" ht="20.1" customHeight="1" spans="1:5">
      <c r="A15" s="240" t="s">
        <v>1407</v>
      </c>
      <c r="B15" s="258"/>
      <c r="C15" s="258"/>
      <c r="D15" s="259"/>
      <c r="E15" s="259"/>
    </row>
    <row r="16" s="265" customFormat="1" ht="20.1" customHeight="1" spans="1:5">
      <c r="A16" s="240" t="s">
        <v>1408</v>
      </c>
      <c r="B16" s="258"/>
      <c r="C16" s="258"/>
      <c r="D16" s="259"/>
      <c r="E16" s="259"/>
    </row>
    <row r="17" s="265" customFormat="1" ht="20.1" customHeight="1" spans="1:5">
      <c r="A17" s="240" t="s">
        <v>1409</v>
      </c>
      <c r="B17" s="258"/>
      <c r="C17" s="258"/>
      <c r="D17" s="259"/>
      <c r="E17" s="259"/>
    </row>
    <row r="18" s="265" customFormat="1" ht="20.1" customHeight="1" spans="1:5">
      <c r="A18" s="240" t="s">
        <v>1410</v>
      </c>
      <c r="B18" s="258"/>
      <c r="C18" s="258"/>
      <c r="D18" s="259"/>
      <c r="E18" s="259"/>
    </row>
    <row r="19" s="265" customFormat="1" ht="20.1" customHeight="1" spans="1:5">
      <c r="A19" s="240" t="s">
        <v>1411</v>
      </c>
      <c r="B19" s="258"/>
      <c r="C19" s="258"/>
      <c r="D19" s="259"/>
      <c r="E19" s="259"/>
    </row>
    <row r="20" s="265" customFormat="1" ht="20.1" customHeight="1" spans="1:5">
      <c r="A20" s="240" t="s">
        <v>1412</v>
      </c>
      <c r="B20" s="258"/>
      <c r="C20" s="258"/>
      <c r="D20" s="259"/>
      <c r="E20" s="259"/>
    </row>
    <row r="21" s="265" customFormat="1" ht="20.1" customHeight="1" spans="1:5">
      <c r="A21" s="240" t="s">
        <v>1413</v>
      </c>
      <c r="B21" s="258"/>
      <c r="C21" s="258"/>
      <c r="D21" s="259"/>
      <c r="E21" s="259"/>
    </row>
    <row r="22" s="265" customFormat="1" ht="20.1" customHeight="1" spans="1:5">
      <c r="A22" s="240" t="s">
        <v>1414</v>
      </c>
      <c r="B22" s="258"/>
      <c r="C22" s="258"/>
      <c r="D22" s="259"/>
      <c r="E22" s="259"/>
    </row>
    <row r="23" s="265" customFormat="1" ht="20.1" customHeight="1" spans="1:5">
      <c r="A23" s="240" t="s">
        <v>1415</v>
      </c>
      <c r="B23" s="258"/>
      <c r="C23" s="258"/>
      <c r="D23" s="259"/>
      <c r="E23" s="259"/>
    </row>
    <row r="24" s="265" customFormat="1" ht="20.1" customHeight="1" spans="1:5">
      <c r="A24" s="240" t="s">
        <v>1416</v>
      </c>
      <c r="B24" s="258"/>
      <c r="C24" s="258"/>
      <c r="D24" s="259"/>
      <c r="E24" s="259"/>
    </row>
    <row r="25" s="266" customFormat="1" ht="20.1" customHeight="1" spans="1:5">
      <c r="A25" s="241" t="s">
        <v>1417</v>
      </c>
      <c r="B25" s="261"/>
      <c r="C25" s="261"/>
      <c r="D25" s="262"/>
      <c r="E25" s="262"/>
    </row>
    <row r="26" s="266" customFormat="1" ht="20.1" customHeight="1" spans="1:5">
      <c r="A26" s="242" t="s">
        <v>1418</v>
      </c>
      <c r="B26" s="261"/>
      <c r="C26" s="261"/>
      <c r="D26" s="262"/>
      <c r="E26" s="262"/>
    </row>
    <row r="27" s="266" customFormat="1" ht="20.1" customHeight="1" spans="1:5">
      <c r="A27" s="242" t="s">
        <v>1419</v>
      </c>
      <c r="B27" s="261"/>
      <c r="C27" s="261"/>
      <c r="D27" s="262"/>
      <c r="E27" s="262"/>
    </row>
    <row r="28" s="265" customFormat="1" ht="20.1" customHeight="1" spans="1:5">
      <c r="A28" s="240" t="s">
        <v>87</v>
      </c>
      <c r="B28" s="258"/>
      <c r="C28" s="258"/>
      <c r="D28" s="259"/>
      <c r="E28" s="259"/>
    </row>
    <row r="29" s="265" customFormat="1" ht="20.1" customHeight="1" spans="1:5">
      <c r="A29" s="240" t="s">
        <v>1420</v>
      </c>
      <c r="B29" s="258"/>
      <c r="C29" s="258"/>
      <c r="D29" s="259"/>
      <c r="E29" s="259"/>
    </row>
    <row r="30" s="265" customFormat="1" ht="20.1" customHeight="1" spans="1:5">
      <c r="A30" s="240" t="s">
        <v>1421</v>
      </c>
      <c r="B30" s="258"/>
      <c r="C30" s="258"/>
      <c r="D30" s="259"/>
      <c r="E30" s="259"/>
    </row>
    <row r="31" s="265" customFormat="1" ht="20.1" customHeight="1" spans="1:5">
      <c r="A31" s="240" t="s">
        <v>94</v>
      </c>
      <c r="B31" s="258"/>
      <c r="C31" s="258"/>
      <c r="D31" s="259"/>
      <c r="E31" s="259"/>
    </row>
    <row r="32" s="266" customFormat="1" ht="20.1" customHeight="1" spans="1:5">
      <c r="A32" s="241" t="s">
        <v>96</v>
      </c>
      <c r="B32" s="261"/>
      <c r="C32" s="261"/>
      <c r="D32" s="262"/>
      <c r="E32" s="262"/>
    </row>
    <row r="33" s="265" customFormat="1" customHeight="1" spans="1:5">
      <c r="A33" s="277"/>
      <c r="B33" s="277"/>
      <c r="C33" s="277"/>
      <c r="D33" s="277"/>
      <c r="E33" s="277"/>
    </row>
    <row r="34" s="265" customFormat="1" customHeight="1" spans="1:5">
      <c r="A34" s="278"/>
      <c r="B34" s="278"/>
      <c r="C34" s="278"/>
      <c r="D34" s="278"/>
      <c r="E34" s="278"/>
    </row>
    <row r="35" s="265" customFormat="1" customHeight="1" spans="1:5">
      <c r="A35" s="278"/>
      <c r="B35" s="278"/>
      <c r="C35" s="278"/>
      <c r="D35" s="278"/>
      <c r="E35" s="278"/>
    </row>
    <row r="36" s="265" customFormat="1" customHeight="1" spans="1:5">
      <c r="A36" s="245"/>
      <c r="B36" s="245"/>
      <c r="C36" s="245"/>
      <c r="D36" s="245"/>
      <c r="E36" s="245"/>
    </row>
    <row r="37" customHeight="1" spans="1:5">
      <c r="A37" s="278"/>
      <c r="B37" s="278"/>
      <c r="C37" s="278"/>
      <c r="D37" s="278"/>
      <c r="E37" s="278"/>
    </row>
    <row r="38" ht="33.75" customHeight="1" spans="1:5">
      <c r="A38" s="278"/>
      <c r="B38" s="278"/>
      <c r="C38" s="278"/>
      <c r="D38" s="278"/>
      <c r="E38" s="278"/>
    </row>
    <row r="39" ht="33.75" customHeight="1" spans="1:5">
      <c r="A39" s="278"/>
      <c r="B39" s="278"/>
      <c r="C39" s="278"/>
      <c r="D39" s="278"/>
      <c r="E39" s="278"/>
    </row>
  </sheetData>
  <mergeCells count="8">
    <mergeCell ref="A2:E2"/>
    <mergeCell ref="A33:E33"/>
    <mergeCell ref="A34:E34"/>
    <mergeCell ref="A35:E35"/>
    <mergeCell ref="A36:E36"/>
    <mergeCell ref="A37:E37"/>
    <mergeCell ref="A38:E38"/>
    <mergeCell ref="A39:E39"/>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K9" sqref="K9"/>
    </sheetView>
  </sheetViews>
  <sheetFormatPr defaultColWidth="8.75" defaultRowHeight="14.25" outlineLevelCol="4"/>
  <cols>
    <col min="1" max="1" width="46.625" style="246" customWidth="1"/>
    <col min="2" max="2" width="10.625" style="246" customWidth="1"/>
    <col min="3" max="3" width="10.875" style="246" customWidth="1"/>
    <col min="4" max="5" width="9.875" style="246" customWidth="1"/>
    <col min="6" max="16" width="9" style="246" customWidth="1"/>
    <col min="17" max="249" width="8.75" style="246"/>
    <col min="250" max="250" width="62.75" style="246" customWidth="1"/>
    <col min="251" max="252" width="13.25" style="246" customWidth="1"/>
    <col min="253" max="253" width="10.5" style="246" customWidth="1"/>
    <col min="254" max="254" width="12.25" style="246" customWidth="1"/>
    <col min="255" max="255" width="8.75" style="246" hidden="1" customWidth="1"/>
    <col min="256" max="272" width="9" style="246" customWidth="1"/>
    <col min="273" max="505" width="8.75" style="246"/>
    <col min="506" max="506" width="62.75" style="246" customWidth="1"/>
    <col min="507" max="508" width="13.25" style="246" customWidth="1"/>
    <col min="509" max="509" width="10.5" style="246" customWidth="1"/>
    <col min="510" max="510" width="12.25" style="246" customWidth="1"/>
    <col min="511" max="511" width="8.75" style="246" hidden="1" customWidth="1"/>
    <col min="512" max="528" width="9" style="246" customWidth="1"/>
    <col min="529" max="761" width="8.75" style="246"/>
    <col min="762" max="762" width="62.75" style="246" customWidth="1"/>
    <col min="763" max="764" width="13.25" style="246" customWidth="1"/>
    <col min="765" max="765" width="10.5" style="246" customWidth="1"/>
    <col min="766" max="766" width="12.25" style="246" customWidth="1"/>
    <col min="767" max="767" width="8.75" style="246" hidden="1" customWidth="1"/>
    <col min="768" max="784" width="9" style="246" customWidth="1"/>
    <col min="785" max="1017" width="8.75" style="246"/>
    <col min="1018" max="1018" width="62.75" style="246" customWidth="1"/>
    <col min="1019" max="1020" width="13.25" style="246" customWidth="1"/>
    <col min="1021" max="1021" width="10.5" style="246" customWidth="1"/>
    <col min="1022" max="1022" width="12.25" style="246" customWidth="1"/>
    <col min="1023" max="1023" width="8.75" style="246" hidden="1" customWidth="1"/>
    <col min="1024" max="1040" width="9" style="246" customWidth="1"/>
    <col min="1041" max="1273" width="8.75" style="246"/>
    <col min="1274" max="1274" width="62.75" style="246" customWidth="1"/>
    <col min="1275" max="1276" width="13.25" style="246" customWidth="1"/>
    <col min="1277" max="1277" width="10.5" style="246" customWidth="1"/>
    <col min="1278" max="1278" width="12.25" style="246" customWidth="1"/>
    <col min="1279" max="1279" width="8.75" style="246" hidden="1" customWidth="1"/>
    <col min="1280" max="1296" width="9" style="246" customWidth="1"/>
    <col min="1297" max="1529" width="8.75" style="246"/>
    <col min="1530" max="1530" width="62.75" style="246" customWidth="1"/>
    <col min="1531" max="1532" width="13.25" style="246" customWidth="1"/>
    <col min="1533" max="1533" width="10.5" style="246" customWidth="1"/>
    <col min="1534" max="1534" width="12.25" style="246" customWidth="1"/>
    <col min="1535" max="1535" width="8.75" style="246" hidden="1" customWidth="1"/>
    <col min="1536" max="1552" width="9" style="246" customWidth="1"/>
    <col min="1553" max="1785" width="8.75" style="246"/>
    <col min="1786" max="1786" width="62.75" style="246" customWidth="1"/>
    <col min="1787" max="1788" width="13.25" style="246" customWidth="1"/>
    <col min="1789" max="1789" width="10.5" style="246" customWidth="1"/>
    <col min="1790" max="1790" width="12.25" style="246" customWidth="1"/>
    <col min="1791" max="1791" width="8.75" style="246" hidden="1" customWidth="1"/>
    <col min="1792" max="1808" width="9" style="246" customWidth="1"/>
    <col min="1809" max="2041" width="8.75" style="246"/>
    <col min="2042" max="2042" width="62.75" style="246" customWidth="1"/>
    <col min="2043" max="2044" width="13.25" style="246" customWidth="1"/>
    <col min="2045" max="2045" width="10.5" style="246" customWidth="1"/>
    <col min="2046" max="2046" width="12.25" style="246" customWidth="1"/>
    <col min="2047" max="2047" width="8.75" style="246" hidden="1" customWidth="1"/>
    <col min="2048" max="2064" width="9" style="246" customWidth="1"/>
    <col min="2065" max="2297" width="8.75" style="246"/>
    <col min="2298" max="2298" width="62.75" style="246" customWidth="1"/>
    <col min="2299" max="2300" width="13.25" style="246" customWidth="1"/>
    <col min="2301" max="2301" width="10.5" style="246" customWidth="1"/>
    <col min="2302" max="2302" width="12.25" style="246" customWidth="1"/>
    <col min="2303" max="2303" width="8.75" style="246" hidden="1" customWidth="1"/>
    <col min="2304" max="2320" width="9" style="246" customWidth="1"/>
    <col min="2321" max="2553" width="8.75" style="246"/>
    <col min="2554" max="2554" width="62.75" style="246" customWidth="1"/>
    <col min="2555" max="2556" width="13.25" style="246" customWidth="1"/>
    <col min="2557" max="2557" width="10.5" style="246" customWidth="1"/>
    <col min="2558" max="2558" width="12.25" style="246" customWidth="1"/>
    <col min="2559" max="2559" width="8.75" style="246" hidden="1" customWidth="1"/>
    <col min="2560" max="2576" width="9" style="246" customWidth="1"/>
    <col min="2577" max="2809" width="8.75" style="246"/>
    <col min="2810" max="2810" width="62.75" style="246" customWidth="1"/>
    <col min="2811" max="2812" width="13.25" style="246" customWidth="1"/>
    <col min="2813" max="2813" width="10.5" style="246" customWidth="1"/>
    <col min="2814" max="2814" width="12.25" style="246" customWidth="1"/>
    <col min="2815" max="2815" width="8.75" style="246" hidden="1" customWidth="1"/>
    <col min="2816" max="2832" width="9" style="246" customWidth="1"/>
    <col min="2833" max="3065" width="8.75" style="246"/>
    <col min="3066" max="3066" width="62.75" style="246" customWidth="1"/>
    <col min="3067" max="3068" width="13.25" style="246" customWidth="1"/>
    <col min="3069" max="3069" width="10.5" style="246" customWidth="1"/>
    <col min="3070" max="3070" width="12.25" style="246" customWidth="1"/>
    <col min="3071" max="3071" width="8.75" style="246" hidden="1" customWidth="1"/>
    <col min="3072" max="3088" width="9" style="246" customWidth="1"/>
    <col min="3089" max="3321" width="8.75" style="246"/>
    <col min="3322" max="3322" width="62.75" style="246" customWidth="1"/>
    <col min="3323" max="3324" width="13.25" style="246" customWidth="1"/>
    <col min="3325" max="3325" width="10.5" style="246" customWidth="1"/>
    <col min="3326" max="3326" width="12.25" style="246" customWidth="1"/>
    <col min="3327" max="3327" width="8.75" style="246" hidden="1" customWidth="1"/>
    <col min="3328" max="3344" width="9" style="246" customWidth="1"/>
    <col min="3345" max="3577" width="8.75" style="246"/>
    <col min="3578" max="3578" width="62.75" style="246" customWidth="1"/>
    <col min="3579" max="3580" width="13.25" style="246" customWidth="1"/>
    <col min="3581" max="3581" width="10.5" style="246" customWidth="1"/>
    <col min="3582" max="3582" width="12.25" style="246" customWidth="1"/>
    <col min="3583" max="3583" width="8.75" style="246" hidden="1" customWidth="1"/>
    <col min="3584" max="3600" width="9" style="246" customWidth="1"/>
    <col min="3601" max="3833" width="8.75" style="246"/>
    <col min="3834" max="3834" width="62.75" style="246" customWidth="1"/>
    <col min="3835" max="3836" width="13.25" style="246" customWidth="1"/>
    <col min="3837" max="3837" width="10.5" style="246" customWidth="1"/>
    <col min="3838" max="3838" width="12.25" style="246" customWidth="1"/>
    <col min="3839" max="3839" width="8.75" style="246" hidden="1" customWidth="1"/>
    <col min="3840" max="3856" width="9" style="246" customWidth="1"/>
    <col min="3857" max="4089" width="8.75" style="246"/>
    <col min="4090" max="4090" width="62.75" style="246" customWidth="1"/>
    <col min="4091" max="4092" width="13.25" style="246" customWidth="1"/>
    <col min="4093" max="4093" width="10.5" style="246" customWidth="1"/>
    <col min="4094" max="4094" width="12.25" style="246" customWidth="1"/>
    <col min="4095" max="4095" width="8.75" style="246" hidden="1" customWidth="1"/>
    <col min="4096" max="4112" width="9" style="246" customWidth="1"/>
    <col min="4113" max="4345" width="8.75" style="246"/>
    <col min="4346" max="4346" width="62.75" style="246" customWidth="1"/>
    <col min="4347" max="4348" width="13.25" style="246" customWidth="1"/>
    <col min="4349" max="4349" width="10.5" style="246" customWidth="1"/>
    <col min="4350" max="4350" width="12.25" style="246" customWidth="1"/>
    <col min="4351" max="4351" width="8.75" style="246" hidden="1" customWidth="1"/>
    <col min="4352" max="4368" width="9" style="246" customWidth="1"/>
    <col min="4369" max="4601" width="8.75" style="246"/>
    <col min="4602" max="4602" width="62.75" style="246" customWidth="1"/>
    <col min="4603" max="4604" width="13.25" style="246" customWidth="1"/>
    <col min="4605" max="4605" width="10.5" style="246" customWidth="1"/>
    <col min="4606" max="4606" width="12.25" style="246" customWidth="1"/>
    <col min="4607" max="4607" width="8.75" style="246" hidden="1" customWidth="1"/>
    <col min="4608" max="4624" width="9" style="246" customWidth="1"/>
    <col min="4625" max="4857" width="8.75" style="246"/>
    <col min="4858" max="4858" width="62.75" style="246" customWidth="1"/>
    <col min="4859" max="4860" width="13.25" style="246" customWidth="1"/>
    <col min="4861" max="4861" width="10.5" style="246" customWidth="1"/>
    <col min="4862" max="4862" width="12.25" style="246" customWidth="1"/>
    <col min="4863" max="4863" width="8.75" style="246" hidden="1" customWidth="1"/>
    <col min="4864" max="4880" width="9" style="246" customWidth="1"/>
    <col min="4881" max="5113" width="8.75" style="246"/>
    <col min="5114" max="5114" width="62.75" style="246" customWidth="1"/>
    <col min="5115" max="5116" width="13.25" style="246" customWidth="1"/>
    <col min="5117" max="5117" width="10.5" style="246" customWidth="1"/>
    <col min="5118" max="5118" width="12.25" style="246" customWidth="1"/>
    <col min="5119" max="5119" width="8.75" style="246" hidden="1" customWidth="1"/>
    <col min="5120" max="5136" width="9" style="246" customWidth="1"/>
    <col min="5137" max="5369" width="8.75" style="246"/>
    <col min="5370" max="5370" width="62.75" style="246" customWidth="1"/>
    <col min="5371" max="5372" width="13.25" style="246" customWidth="1"/>
    <col min="5373" max="5373" width="10.5" style="246" customWidth="1"/>
    <col min="5374" max="5374" width="12.25" style="246" customWidth="1"/>
    <col min="5375" max="5375" width="8.75" style="246" hidden="1" customWidth="1"/>
    <col min="5376" max="5392" width="9" style="246" customWidth="1"/>
    <col min="5393" max="5625" width="8.75" style="246"/>
    <col min="5626" max="5626" width="62.75" style="246" customWidth="1"/>
    <col min="5627" max="5628" width="13.25" style="246" customWidth="1"/>
    <col min="5629" max="5629" width="10.5" style="246" customWidth="1"/>
    <col min="5630" max="5630" width="12.25" style="246" customWidth="1"/>
    <col min="5631" max="5631" width="8.75" style="246" hidden="1" customWidth="1"/>
    <col min="5632" max="5648" width="9" style="246" customWidth="1"/>
    <col min="5649" max="5881" width="8.75" style="246"/>
    <col min="5882" max="5882" width="62.75" style="246" customWidth="1"/>
    <col min="5883" max="5884" width="13.25" style="246" customWidth="1"/>
    <col min="5885" max="5885" width="10.5" style="246" customWidth="1"/>
    <col min="5886" max="5886" width="12.25" style="246" customWidth="1"/>
    <col min="5887" max="5887" width="8.75" style="246" hidden="1" customWidth="1"/>
    <col min="5888" max="5904" width="9" style="246" customWidth="1"/>
    <col min="5905" max="6137" width="8.75" style="246"/>
    <col min="6138" max="6138" width="62.75" style="246" customWidth="1"/>
    <col min="6139" max="6140" width="13.25" style="246" customWidth="1"/>
    <col min="6141" max="6141" width="10.5" style="246" customWidth="1"/>
    <col min="6142" max="6142" width="12.25" style="246" customWidth="1"/>
    <col min="6143" max="6143" width="8.75" style="246" hidden="1" customWidth="1"/>
    <col min="6144" max="6160" width="9" style="246" customWidth="1"/>
    <col min="6161" max="6393" width="8.75" style="246"/>
    <col min="6394" max="6394" width="62.75" style="246" customWidth="1"/>
    <col min="6395" max="6396" width="13.25" style="246" customWidth="1"/>
    <col min="6397" max="6397" width="10.5" style="246" customWidth="1"/>
    <col min="6398" max="6398" width="12.25" style="246" customWidth="1"/>
    <col min="6399" max="6399" width="8.75" style="246" hidden="1" customWidth="1"/>
    <col min="6400" max="6416" width="9" style="246" customWidth="1"/>
    <col min="6417" max="6649" width="8.75" style="246"/>
    <col min="6650" max="6650" width="62.75" style="246" customWidth="1"/>
    <col min="6651" max="6652" width="13.25" style="246" customWidth="1"/>
    <col min="6653" max="6653" width="10.5" style="246" customWidth="1"/>
    <col min="6654" max="6654" width="12.25" style="246" customWidth="1"/>
    <col min="6655" max="6655" width="8.75" style="246" hidden="1" customWidth="1"/>
    <col min="6656" max="6672" width="9" style="246" customWidth="1"/>
    <col min="6673" max="6905" width="8.75" style="246"/>
    <col min="6906" max="6906" width="62.75" style="246" customWidth="1"/>
    <col min="6907" max="6908" width="13.25" style="246" customWidth="1"/>
    <col min="6909" max="6909" width="10.5" style="246" customWidth="1"/>
    <col min="6910" max="6910" width="12.25" style="246" customWidth="1"/>
    <col min="6911" max="6911" width="8.75" style="246" hidden="1" customWidth="1"/>
    <col min="6912" max="6928" width="9" style="246" customWidth="1"/>
    <col min="6929" max="7161" width="8.75" style="246"/>
    <col min="7162" max="7162" width="62.75" style="246" customWidth="1"/>
    <col min="7163" max="7164" width="13.25" style="246" customWidth="1"/>
    <col min="7165" max="7165" width="10.5" style="246" customWidth="1"/>
    <col min="7166" max="7166" width="12.25" style="246" customWidth="1"/>
    <col min="7167" max="7167" width="8.75" style="246" hidden="1" customWidth="1"/>
    <col min="7168" max="7184" width="9" style="246" customWidth="1"/>
    <col min="7185" max="7417" width="8.75" style="246"/>
    <col min="7418" max="7418" width="62.75" style="246" customWidth="1"/>
    <col min="7419" max="7420" width="13.25" style="246" customWidth="1"/>
    <col min="7421" max="7421" width="10.5" style="246" customWidth="1"/>
    <col min="7422" max="7422" width="12.25" style="246" customWidth="1"/>
    <col min="7423" max="7423" width="8.75" style="246" hidden="1" customWidth="1"/>
    <col min="7424" max="7440" width="9" style="246" customWidth="1"/>
    <col min="7441" max="7673" width="8.75" style="246"/>
    <col min="7674" max="7674" width="62.75" style="246" customWidth="1"/>
    <col min="7675" max="7676" width="13.25" style="246" customWidth="1"/>
    <col min="7677" max="7677" width="10.5" style="246" customWidth="1"/>
    <col min="7678" max="7678" width="12.25" style="246" customWidth="1"/>
    <col min="7679" max="7679" width="8.75" style="246" hidden="1" customWidth="1"/>
    <col min="7680" max="7696" width="9" style="246" customWidth="1"/>
    <col min="7697" max="7929" width="8.75" style="246"/>
    <col min="7930" max="7930" width="62.75" style="246" customWidth="1"/>
    <col min="7931" max="7932" width="13.25" style="246" customWidth="1"/>
    <col min="7933" max="7933" width="10.5" style="246" customWidth="1"/>
    <col min="7934" max="7934" width="12.25" style="246" customWidth="1"/>
    <col min="7935" max="7935" width="8.75" style="246" hidden="1" customWidth="1"/>
    <col min="7936" max="7952" width="9" style="246" customWidth="1"/>
    <col min="7953" max="8185" width="8.75" style="246"/>
    <col min="8186" max="8186" width="62.75" style="246" customWidth="1"/>
    <col min="8187" max="8188" width="13.25" style="246" customWidth="1"/>
    <col min="8189" max="8189" width="10.5" style="246" customWidth="1"/>
    <col min="8190" max="8190" width="12.25" style="246" customWidth="1"/>
    <col min="8191" max="8191" width="8.75" style="246" hidden="1" customWidth="1"/>
    <col min="8192" max="8208" width="9" style="246" customWidth="1"/>
    <col min="8209" max="8441" width="8.75" style="246"/>
    <col min="8442" max="8442" width="62.75" style="246" customWidth="1"/>
    <col min="8443" max="8444" width="13.25" style="246" customWidth="1"/>
    <col min="8445" max="8445" width="10.5" style="246" customWidth="1"/>
    <col min="8446" max="8446" width="12.25" style="246" customWidth="1"/>
    <col min="8447" max="8447" width="8.75" style="246" hidden="1" customWidth="1"/>
    <col min="8448" max="8464" width="9" style="246" customWidth="1"/>
    <col min="8465" max="8697" width="8.75" style="246"/>
    <col min="8698" max="8698" width="62.75" style="246" customWidth="1"/>
    <col min="8699" max="8700" width="13.25" style="246" customWidth="1"/>
    <col min="8701" max="8701" width="10.5" style="246" customWidth="1"/>
    <col min="8702" max="8702" width="12.25" style="246" customWidth="1"/>
    <col min="8703" max="8703" width="8.75" style="246" hidden="1" customWidth="1"/>
    <col min="8704" max="8720" width="9" style="246" customWidth="1"/>
    <col min="8721" max="8953" width="8.75" style="246"/>
    <col min="8954" max="8954" width="62.75" style="246" customWidth="1"/>
    <col min="8955" max="8956" width="13.25" style="246" customWidth="1"/>
    <col min="8957" max="8957" width="10.5" style="246" customWidth="1"/>
    <col min="8958" max="8958" width="12.25" style="246" customWidth="1"/>
    <col min="8959" max="8959" width="8.75" style="246" hidden="1" customWidth="1"/>
    <col min="8960" max="8976" width="9" style="246" customWidth="1"/>
    <col min="8977" max="9209" width="8.75" style="246"/>
    <col min="9210" max="9210" width="62.75" style="246" customWidth="1"/>
    <col min="9211" max="9212" width="13.25" style="246" customWidth="1"/>
    <col min="9213" max="9213" width="10.5" style="246" customWidth="1"/>
    <col min="9214" max="9214" width="12.25" style="246" customWidth="1"/>
    <col min="9215" max="9215" width="8.75" style="246" hidden="1" customWidth="1"/>
    <col min="9216" max="9232" width="9" style="246" customWidth="1"/>
    <col min="9233" max="9465" width="8.75" style="246"/>
    <col min="9466" max="9466" width="62.75" style="246" customWidth="1"/>
    <col min="9467" max="9468" width="13.25" style="246" customWidth="1"/>
    <col min="9469" max="9469" width="10.5" style="246" customWidth="1"/>
    <col min="9470" max="9470" width="12.25" style="246" customWidth="1"/>
    <col min="9471" max="9471" width="8.75" style="246" hidden="1" customWidth="1"/>
    <col min="9472" max="9488" width="9" style="246" customWidth="1"/>
    <col min="9489" max="9721" width="8.75" style="246"/>
    <col min="9722" max="9722" width="62.75" style="246" customWidth="1"/>
    <col min="9723" max="9724" width="13.25" style="246" customWidth="1"/>
    <col min="9725" max="9725" width="10.5" style="246" customWidth="1"/>
    <col min="9726" max="9726" width="12.25" style="246" customWidth="1"/>
    <col min="9727" max="9727" width="8.75" style="246" hidden="1" customWidth="1"/>
    <col min="9728" max="9744" width="9" style="246" customWidth="1"/>
    <col min="9745" max="9977" width="8.75" style="246"/>
    <col min="9978" max="9978" width="62.75" style="246" customWidth="1"/>
    <col min="9979" max="9980" width="13.25" style="246" customWidth="1"/>
    <col min="9981" max="9981" width="10.5" style="246" customWidth="1"/>
    <col min="9982" max="9982" width="12.25" style="246" customWidth="1"/>
    <col min="9983" max="9983" width="8.75" style="246" hidden="1" customWidth="1"/>
    <col min="9984" max="10000" width="9" style="246" customWidth="1"/>
    <col min="10001" max="10233" width="8.75" style="246"/>
    <col min="10234" max="10234" width="62.75" style="246" customWidth="1"/>
    <col min="10235" max="10236" width="13.25" style="246" customWidth="1"/>
    <col min="10237" max="10237" width="10.5" style="246" customWidth="1"/>
    <col min="10238" max="10238" width="12.25" style="246" customWidth="1"/>
    <col min="10239" max="10239" width="8.75" style="246" hidden="1" customWidth="1"/>
    <col min="10240" max="10256" width="9" style="246" customWidth="1"/>
    <col min="10257" max="10489" width="8.75" style="246"/>
    <col min="10490" max="10490" width="62.75" style="246" customWidth="1"/>
    <col min="10491" max="10492" width="13.25" style="246" customWidth="1"/>
    <col min="10493" max="10493" width="10.5" style="246" customWidth="1"/>
    <col min="10494" max="10494" width="12.25" style="246" customWidth="1"/>
    <col min="10495" max="10495" width="8.75" style="246" hidden="1" customWidth="1"/>
    <col min="10496" max="10512" width="9" style="246" customWidth="1"/>
    <col min="10513" max="10745" width="8.75" style="246"/>
    <col min="10746" max="10746" width="62.75" style="246" customWidth="1"/>
    <col min="10747" max="10748" width="13.25" style="246" customWidth="1"/>
    <col min="10749" max="10749" width="10.5" style="246" customWidth="1"/>
    <col min="10750" max="10750" width="12.25" style="246" customWidth="1"/>
    <col min="10751" max="10751" width="8.75" style="246" hidden="1" customWidth="1"/>
    <col min="10752" max="10768" width="9" style="246" customWidth="1"/>
    <col min="10769" max="11001" width="8.75" style="246"/>
    <col min="11002" max="11002" width="62.75" style="246" customWidth="1"/>
    <col min="11003" max="11004" width="13.25" style="246" customWidth="1"/>
    <col min="11005" max="11005" width="10.5" style="246" customWidth="1"/>
    <col min="11006" max="11006" width="12.25" style="246" customWidth="1"/>
    <col min="11007" max="11007" width="8.75" style="246" hidden="1" customWidth="1"/>
    <col min="11008" max="11024" width="9" style="246" customWidth="1"/>
    <col min="11025" max="11257" width="8.75" style="246"/>
    <col min="11258" max="11258" width="62.75" style="246" customWidth="1"/>
    <col min="11259" max="11260" width="13.25" style="246" customWidth="1"/>
    <col min="11261" max="11261" width="10.5" style="246" customWidth="1"/>
    <col min="11262" max="11262" width="12.25" style="246" customWidth="1"/>
    <col min="11263" max="11263" width="8.75" style="246" hidden="1" customWidth="1"/>
    <col min="11264" max="11280" width="9" style="246" customWidth="1"/>
    <col min="11281" max="11513" width="8.75" style="246"/>
    <col min="11514" max="11514" width="62.75" style="246" customWidth="1"/>
    <col min="11515" max="11516" width="13.25" style="246" customWidth="1"/>
    <col min="11517" max="11517" width="10.5" style="246" customWidth="1"/>
    <col min="11518" max="11518" width="12.25" style="246" customWidth="1"/>
    <col min="11519" max="11519" width="8.75" style="246" hidden="1" customWidth="1"/>
    <col min="11520" max="11536" width="9" style="246" customWidth="1"/>
    <col min="11537" max="11769" width="8.75" style="246"/>
    <col min="11770" max="11770" width="62.75" style="246" customWidth="1"/>
    <col min="11771" max="11772" width="13.25" style="246" customWidth="1"/>
    <col min="11773" max="11773" width="10.5" style="246" customWidth="1"/>
    <col min="11774" max="11774" width="12.25" style="246" customWidth="1"/>
    <col min="11775" max="11775" width="8.75" style="246" hidden="1" customWidth="1"/>
    <col min="11776" max="11792" width="9" style="246" customWidth="1"/>
    <col min="11793" max="12025" width="8.75" style="246"/>
    <col min="12026" max="12026" width="62.75" style="246" customWidth="1"/>
    <col min="12027" max="12028" width="13.25" style="246" customWidth="1"/>
    <col min="12029" max="12029" width="10.5" style="246" customWidth="1"/>
    <col min="12030" max="12030" width="12.25" style="246" customWidth="1"/>
    <col min="12031" max="12031" width="8.75" style="246" hidden="1" customWidth="1"/>
    <col min="12032" max="12048" width="9" style="246" customWidth="1"/>
    <col min="12049" max="12281" width="8.75" style="246"/>
    <col min="12282" max="12282" width="62.75" style="246" customWidth="1"/>
    <col min="12283" max="12284" width="13.25" style="246" customWidth="1"/>
    <col min="12285" max="12285" width="10.5" style="246" customWidth="1"/>
    <col min="12286" max="12286" width="12.25" style="246" customWidth="1"/>
    <col min="12287" max="12287" width="8.75" style="246" hidden="1" customWidth="1"/>
    <col min="12288" max="12304" width="9" style="246" customWidth="1"/>
    <col min="12305" max="12537" width="8.75" style="246"/>
    <col min="12538" max="12538" width="62.75" style="246" customWidth="1"/>
    <col min="12539" max="12540" width="13.25" style="246" customWidth="1"/>
    <col min="12541" max="12541" width="10.5" style="246" customWidth="1"/>
    <col min="12542" max="12542" width="12.25" style="246" customWidth="1"/>
    <col min="12543" max="12543" width="8.75" style="246" hidden="1" customWidth="1"/>
    <col min="12544" max="12560" width="9" style="246" customWidth="1"/>
    <col min="12561" max="12793" width="8.75" style="246"/>
    <col min="12794" max="12794" width="62.75" style="246" customWidth="1"/>
    <col min="12795" max="12796" width="13.25" style="246" customWidth="1"/>
    <col min="12797" max="12797" width="10.5" style="246" customWidth="1"/>
    <col min="12798" max="12798" width="12.25" style="246" customWidth="1"/>
    <col min="12799" max="12799" width="8.75" style="246" hidden="1" customWidth="1"/>
    <col min="12800" max="12816" width="9" style="246" customWidth="1"/>
    <col min="12817" max="13049" width="8.75" style="246"/>
    <col min="13050" max="13050" width="62.75" style="246" customWidth="1"/>
    <col min="13051" max="13052" width="13.25" style="246" customWidth="1"/>
    <col min="13053" max="13053" width="10.5" style="246" customWidth="1"/>
    <col min="13054" max="13054" width="12.25" style="246" customWidth="1"/>
    <col min="13055" max="13055" width="8.75" style="246" hidden="1" customWidth="1"/>
    <col min="13056" max="13072" width="9" style="246" customWidth="1"/>
    <col min="13073" max="13305" width="8.75" style="246"/>
    <col min="13306" max="13306" width="62.75" style="246" customWidth="1"/>
    <col min="13307" max="13308" width="13.25" style="246" customWidth="1"/>
    <col min="13309" max="13309" width="10.5" style="246" customWidth="1"/>
    <col min="13310" max="13310" width="12.25" style="246" customWidth="1"/>
    <col min="13311" max="13311" width="8.75" style="246" hidden="1" customWidth="1"/>
    <col min="13312" max="13328" width="9" style="246" customWidth="1"/>
    <col min="13329" max="13561" width="8.75" style="246"/>
    <col min="13562" max="13562" width="62.75" style="246" customWidth="1"/>
    <col min="13563" max="13564" width="13.25" style="246" customWidth="1"/>
    <col min="13565" max="13565" width="10.5" style="246" customWidth="1"/>
    <col min="13566" max="13566" width="12.25" style="246" customWidth="1"/>
    <col min="13567" max="13567" width="8.75" style="246" hidden="1" customWidth="1"/>
    <col min="13568" max="13584" width="9" style="246" customWidth="1"/>
    <col min="13585" max="13817" width="8.75" style="246"/>
    <col min="13818" max="13818" width="62.75" style="246" customWidth="1"/>
    <col min="13819" max="13820" width="13.25" style="246" customWidth="1"/>
    <col min="13821" max="13821" width="10.5" style="246" customWidth="1"/>
    <col min="13822" max="13822" width="12.25" style="246" customWidth="1"/>
    <col min="13823" max="13823" width="8.75" style="246" hidden="1" customWidth="1"/>
    <col min="13824" max="13840" width="9" style="246" customWidth="1"/>
    <col min="13841" max="14073" width="8.75" style="246"/>
    <col min="14074" max="14074" width="62.75" style="246" customWidth="1"/>
    <col min="14075" max="14076" width="13.25" style="246" customWidth="1"/>
    <col min="14077" max="14077" width="10.5" style="246" customWidth="1"/>
    <col min="14078" max="14078" width="12.25" style="246" customWidth="1"/>
    <col min="14079" max="14079" width="8.75" style="246" hidden="1" customWidth="1"/>
    <col min="14080" max="14096" width="9" style="246" customWidth="1"/>
    <col min="14097" max="14329" width="8.75" style="246"/>
    <col min="14330" max="14330" width="62.75" style="246" customWidth="1"/>
    <col min="14331" max="14332" width="13.25" style="246" customWidth="1"/>
    <col min="14333" max="14333" width="10.5" style="246" customWidth="1"/>
    <col min="14334" max="14334" width="12.25" style="246" customWidth="1"/>
    <col min="14335" max="14335" width="8.75" style="246" hidden="1" customWidth="1"/>
    <col min="14336" max="14352" width="9" style="246" customWidth="1"/>
    <col min="14353" max="14585" width="8.75" style="246"/>
    <col min="14586" max="14586" width="62.75" style="246" customWidth="1"/>
    <col min="14587" max="14588" width="13.25" style="246" customWidth="1"/>
    <col min="14589" max="14589" width="10.5" style="246" customWidth="1"/>
    <col min="14590" max="14590" width="12.25" style="246" customWidth="1"/>
    <col min="14591" max="14591" width="8.75" style="246" hidden="1" customWidth="1"/>
    <col min="14592" max="14608" width="9" style="246" customWidth="1"/>
    <col min="14609" max="14841" width="8.75" style="246"/>
    <col min="14842" max="14842" width="62.75" style="246" customWidth="1"/>
    <col min="14843" max="14844" width="13.25" style="246" customWidth="1"/>
    <col min="14845" max="14845" width="10.5" style="246" customWidth="1"/>
    <col min="14846" max="14846" width="12.25" style="246" customWidth="1"/>
    <col min="14847" max="14847" width="8.75" style="246" hidden="1" customWidth="1"/>
    <col min="14848" max="14864" width="9" style="246" customWidth="1"/>
    <col min="14865" max="15097" width="8.75" style="246"/>
    <col min="15098" max="15098" width="62.75" style="246" customWidth="1"/>
    <col min="15099" max="15100" width="13.25" style="246" customWidth="1"/>
    <col min="15101" max="15101" width="10.5" style="246" customWidth="1"/>
    <col min="15102" max="15102" width="12.25" style="246" customWidth="1"/>
    <col min="15103" max="15103" width="8.75" style="246" hidden="1" customWidth="1"/>
    <col min="15104" max="15120" width="9" style="246" customWidth="1"/>
    <col min="15121" max="15353" width="8.75" style="246"/>
    <col min="15354" max="15354" width="62.75" style="246" customWidth="1"/>
    <col min="15355" max="15356" width="13.25" style="246" customWidth="1"/>
    <col min="15357" max="15357" width="10.5" style="246" customWidth="1"/>
    <col min="15358" max="15358" width="12.25" style="246" customWidth="1"/>
    <col min="15359" max="15359" width="8.75" style="246" hidden="1" customWidth="1"/>
    <col min="15360" max="15376" width="9" style="246" customWidth="1"/>
    <col min="15377" max="15609" width="8.75" style="246"/>
    <col min="15610" max="15610" width="62.75" style="246" customWidth="1"/>
    <col min="15611" max="15612" width="13.25" style="246" customWidth="1"/>
    <col min="15613" max="15613" width="10.5" style="246" customWidth="1"/>
    <col min="15614" max="15614" width="12.25" style="246" customWidth="1"/>
    <col min="15615" max="15615" width="8.75" style="246" hidden="1" customWidth="1"/>
    <col min="15616" max="15632" width="9" style="246" customWidth="1"/>
    <col min="15633" max="15865" width="8.75" style="246"/>
    <col min="15866" max="15866" width="62.75" style="246" customWidth="1"/>
    <col min="15867" max="15868" width="13.25" style="246" customWidth="1"/>
    <col min="15869" max="15869" width="10.5" style="246" customWidth="1"/>
    <col min="15870" max="15870" width="12.25" style="246" customWidth="1"/>
    <col min="15871" max="15871" width="8.75" style="246" hidden="1" customWidth="1"/>
    <col min="15872" max="15888" width="9" style="246" customWidth="1"/>
    <col min="15889" max="16121" width="8.75" style="246"/>
    <col min="16122" max="16122" width="62.75" style="246" customWidth="1"/>
    <col min="16123" max="16124" width="13.25" style="246" customWidth="1"/>
    <col min="16125" max="16125" width="10.5" style="246" customWidth="1"/>
    <col min="16126" max="16126" width="12.25" style="246" customWidth="1"/>
    <col min="16127" max="16127" width="8.75" style="246" hidden="1" customWidth="1"/>
    <col min="16128" max="16144" width="9" style="246" customWidth="1"/>
    <col min="16145" max="16384" width="8.75" style="246"/>
  </cols>
  <sheetData>
    <row r="1" s="246" customFormat="1" spans="1:1">
      <c r="A1" s="250" t="s">
        <v>1422</v>
      </c>
    </row>
    <row r="2" s="246" customFormat="1" ht="31.5" customHeight="1" spans="1:5">
      <c r="A2" s="251" t="s">
        <v>1423</v>
      </c>
      <c r="B2" s="251"/>
      <c r="C2" s="251"/>
      <c r="D2" s="251"/>
      <c r="E2" s="251"/>
    </row>
    <row r="3" s="247" customFormat="1" ht="15" customHeight="1" spans="1:5">
      <c r="A3" s="252"/>
      <c r="E3" s="253" t="s">
        <v>54</v>
      </c>
    </row>
    <row r="4" s="248" customFormat="1" ht="52.5" customHeight="1" spans="1:5">
      <c r="A4" s="254" t="s">
        <v>55</v>
      </c>
      <c r="B4" s="255" t="s">
        <v>56</v>
      </c>
      <c r="C4" s="255" t="s">
        <v>57</v>
      </c>
      <c r="D4" s="256" t="s">
        <v>58</v>
      </c>
      <c r="E4" s="256" t="s">
        <v>59</v>
      </c>
    </row>
    <row r="5" s="248" customFormat="1" ht="20.1" customHeight="1" spans="1:5">
      <c r="A5" s="257" t="s">
        <v>1424</v>
      </c>
      <c r="B5" s="258"/>
      <c r="C5" s="258"/>
      <c r="D5" s="259"/>
      <c r="E5" s="259"/>
    </row>
    <row r="6" s="248" customFormat="1" ht="20.1" customHeight="1" spans="1:5">
      <c r="A6" s="257" t="s">
        <v>1425</v>
      </c>
      <c r="B6" s="258"/>
      <c r="C6" s="258"/>
      <c r="D6" s="259"/>
      <c r="E6" s="259"/>
    </row>
    <row r="7" s="248" customFormat="1" ht="20.1" customHeight="1" spans="1:5">
      <c r="A7" s="257" t="s">
        <v>1426</v>
      </c>
      <c r="B7" s="258"/>
      <c r="C7" s="258"/>
      <c r="D7" s="259"/>
      <c r="E7" s="259"/>
    </row>
    <row r="8" s="248" customFormat="1" ht="20.1" customHeight="1" spans="1:5">
      <c r="A8" s="257" t="s">
        <v>1427</v>
      </c>
      <c r="B8" s="258"/>
      <c r="C8" s="258"/>
      <c r="D8" s="259"/>
      <c r="E8" s="259"/>
    </row>
    <row r="9" s="248" customFormat="1" ht="20.1" customHeight="1" spans="1:5">
      <c r="A9" s="257" t="s">
        <v>1428</v>
      </c>
      <c r="B9" s="258"/>
      <c r="C9" s="258"/>
      <c r="D9" s="259"/>
      <c r="E9" s="259"/>
    </row>
    <row r="10" s="248" customFormat="1" ht="20.1" customHeight="1" spans="1:5">
      <c r="A10" s="257" t="s">
        <v>1429</v>
      </c>
      <c r="B10" s="258"/>
      <c r="C10" s="258"/>
      <c r="D10" s="259"/>
      <c r="E10" s="259"/>
    </row>
    <row r="11" s="248" customFormat="1" ht="20.1" customHeight="1" spans="1:5">
      <c r="A11" s="257" t="s">
        <v>1430</v>
      </c>
      <c r="B11" s="258"/>
      <c r="C11" s="258"/>
      <c r="D11" s="259"/>
      <c r="E11" s="259"/>
    </row>
    <row r="12" s="248" customFormat="1" ht="20.1" customHeight="1" spans="1:5">
      <c r="A12" s="257" t="s">
        <v>1431</v>
      </c>
      <c r="B12" s="258"/>
      <c r="C12" s="258"/>
      <c r="D12" s="259"/>
      <c r="E12" s="259"/>
    </row>
    <row r="13" s="248" customFormat="1" ht="20.1" customHeight="1" spans="1:5">
      <c r="A13" s="257" t="s">
        <v>1238</v>
      </c>
      <c r="B13" s="258"/>
      <c r="C13" s="258"/>
      <c r="D13" s="259"/>
      <c r="E13" s="259"/>
    </row>
    <row r="14" s="248" customFormat="1" ht="20.1" customHeight="1" spans="1:5">
      <c r="A14" s="257" t="s">
        <v>1432</v>
      </c>
      <c r="B14" s="258"/>
      <c r="C14" s="258"/>
      <c r="D14" s="259"/>
      <c r="E14" s="259"/>
    </row>
    <row r="15" s="248" customFormat="1" ht="20.1" customHeight="1" spans="1:5">
      <c r="A15" s="257" t="s">
        <v>1433</v>
      </c>
      <c r="B15" s="258"/>
      <c r="C15" s="258"/>
      <c r="D15" s="259"/>
      <c r="E15" s="259"/>
    </row>
    <row r="16" s="249" customFormat="1" ht="20.1" customHeight="1" spans="1:5">
      <c r="A16" s="260" t="s">
        <v>1434</v>
      </c>
      <c r="B16" s="261"/>
      <c r="C16" s="261"/>
      <c r="D16" s="262"/>
      <c r="E16" s="262"/>
    </row>
    <row r="17" s="249" customFormat="1" ht="20.1" customHeight="1" spans="1:5">
      <c r="A17" s="263" t="s">
        <v>123</v>
      </c>
      <c r="B17" s="261"/>
      <c r="C17" s="261"/>
      <c r="D17" s="262"/>
      <c r="E17" s="262"/>
    </row>
    <row r="18" s="249" customFormat="1" ht="20.1" customHeight="1" spans="1:5">
      <c r="A18" s="263" t="s">
        <v>124</v>
      </c>
      <c r="B18" s="261"/>
      <c r="C18" s="261"/>
      <c r="D18" s="262"/>
      <c r="E18" s="262"/>
    </row>
    <row r="19" s="248" customFormat="1" ht="20.1" customHeight="1" spans="1:5">
      <c r="A19" s="264" t="s">
        <v>1435</v>
      </c>
      <c r="B19" s="258"/>
      <c r="C19" s="258"/>
      <c r="D19" s="259"/>
      <c r="E19" s="259"/>
    </row>
    <row r="20" s="248" customFormat="1" ht="20.1" customHeight="1" spans="1:5">
      <c r="A20" s="264" t="s">
        <v>1436</v>
      </c>
      <c r="B20" s="258"/>
      <c r="C20" s="258"/>
      <c r="D20" s="259"/>
      <c r="E20" s="259"/>
    </row>
    <row r="21" s="248" customFormat="1" ht="20.1" customHeight="1" spans="1:5">
      <c r="A21" s="264" t="s">
        <v>1437</v>
      </c>
      <c r="B21" s="258"/>
      <c r="C21" s="258"/>
      <c r="D21" s="259"/>
      <c r="E21" s="259"/>
    </row>
    <row r="22" s="248" customFormat="1" ht="20.1" customHeight="1" spans="1:5">
      <c r="A22" s="264" t="s">
        <v>1438</v>
      </c>
      <c r="B22" s="258"/>
      <c r="C22" s="258"/>
      <c r="D22" s="259"/>
      <c r="E22" s="259"/>
    </row>
    <row r="23" s="249" customFormat="1" ht="20.1" customHeight="1" spans="1:5">
      <c r="A23" s="260" t="s">
        <v>133</v>
      </c>
      <c r="B23" s="261"/>
      <c r="C23" s="261"/>
      <c r="D23" s="262"/>
      <c r="E23" s="262"/>
    </row>
  </sheetData>
  <mergeCells count="1">
    <mergeCell ref="A2:E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Zeros="0" workbookViewId="0">
      <selection activeCell="H21" sqref="H21"/>
    </sheetView>
  </sheetViews>
  <sheetFormatPr defaultColWidth="8.75" defaultRowHeight="18.75" customHeight="1" outlineLevelCol="4"/>
  <cols>
    <col min="1" max="1" width="40.875" style="235" customWidth="1"/>
    <col min="2" max="2" width="9.875" style="235" customWidth="1"/>
    <col min="3" max="3" width="10.625" style="236" customWidth="1"/>
    <col min="4" max="4" width="10.375" style="236" customWidth="1"/>
    <col min="5" max="5" width="12.125" style="236" customWidth="1"/>
    <col min="6" max="254" width="8.75" style="236"/>
    <col min="255" max="255" width="44.25" style="236" customWidth="1"/>
    <col min="256" max="257" width="13.25" style="236" customWidth="1"/>
    <col min="258" max="258" width="10.375" style="236" customWidth="1"/>
    <col min="259" max="259" width="12.125" style="236" customWidth="1"/>
    <col min="260" max="260" width="8.75" style="236" hidden="1" customWidth="1"/>
    <col min="261" max="510" width="8.75" style="236"/>
    <col min="511" max="511" width="44.25" style="236" customWidth="1"/>
    <col min="512" max="513" width="13.25" style="236" customWidth="1"/>
    <col min="514" max="514" width="10.375" style="236" customWidth="1"/>
    <col min="515" max="515" width="12.125" style="236" customWidth="1"/>
    <col min="516" max="516" width="8.75" style="236" hidden="1" customWidth="1"/>
    <col min="517" max="766" width="8.75" style="236"/>
    <col min="767" max="767" width="44.25" style="236" customWidth="1"/>
    <col min="768" max="769" width="13.25" style="236" customWidth="1"/>
    <col min="770" max="770" width="10.375" style="236" customWidth="1"/>
    <col min="771" max="771" width="12.125" style="236" customWidth="1"/>
    <col min="772" max="772" width="8.75" style="236" hidden="1" customWidth="1"/>
    <col min="773" max="1022" width="8.75" style="236"/>
    <col min="1023" max="1023" width="44.25" style="236" customWidth="1"/>
    <col min="1024" max="1025" width="13.25" style="236" customWidth="1"/>
    <col min="1026" max="1026" width="10.375" style="236" customWidth="1"/>
    <col min="1027" max="1027" width="12.125" style="236" customWidth="1"/>
    <col min="1028" max="1028" width="8.75" style="236" hidden="1" customWidth="1"/>
    <col min="1029" max="1278" width="8.75" style="236"/>
    <col min="1279" max="1279" width="44.25" style="236" customWidth="1"/>
    <col min="1280" max="1281" width="13.25" style="236" customWidth="1"/>
    <col min="1282" max="1282" width="10.375" style="236" customWidth="1"/>
    <col min="1283" max="1283" width="12.125" style="236" customWidth="1"/>
    <col min="1284" max="1284" width="8.75" style="236" hidden="1" customWidth="1"/>
    <col min="1285" max="1534" width="8.75" style="236"/>
    <col min="1535" max="1535" width="44.25" style="236" customWidth="1"/>
    <col min="1536" max="1537" width="13.25" style="236" customWidth="1"/>
    <col min="1538" max="1538" width="10.375" style="236" customWidth="1"/>
    <col min="1539" max="1539" width="12.125" style="236" customWidth="1"/>
    <col min="1540" max="1540" width="8.75" style="236" hidden="1" customWidth="1"/>
    <col min="1541" max="1790" width="8.75" style="236"/>
    <col min="1791" max="1791" width="44.25" style="236" customWidth="1"/>
    <col min="1792" max="1793" width="13.25" style="236" customWidth="1"/>
    <col min="1794" max="1794" width="10.375" style="236" customWidth="1"/>
    <col min="1795" max="1795" width="12.125" style="236" customWidth="1"/>
    <col min="1796" max="1796" width="8.75" style="236" hidden="1" customWidth="1"/>
    <col min="1797" max="2046" width="8.75" style="236"/>
    <col min="2047" max="2047" width="44.25" style="236" customWidth="1"/>
    <col min="2048" max="2049" width="13.25" style="236" customWidth="1"/>
    <col min="2050" max="2050" width="10.375" style="236" customWidth="1"/>
    <col min="2051" max="2051" width="12.125" style="236" customWidth="1"/>
    <col min="2052" max="2052" width="8.75" style="236" hidden="1" customWidth="1"/>
    <col min="2053" max="2302" width="8.75" style="236"/>
    <col min="2303" max="2303" width="44.25" style="236" customWidth="1"/>
    <col min="2304" max="2305" width="13.25" style="236" customWidth="1"/>
    <col min="2306" max="2306" width="10.375" style="236" customWidth="1"/>
    <col min="2307" max="2307" width="12.125" style="236" customWidth="1"/>
    <col min="2308" max="2308" width="8.75" style="236" hidden="1" customWidth="1"/>
    <col min="2309" max="2558" width="8.75" style="236"/>
    <col min="2559" max="2559" width="44.25" style="236" customWidth="1"/>
    <col min="2560" max="2561" width="13.25" style="236" customWidth="1"/>
    <col min="2562" max="2562" width="10.375" style="236" customWidth="1"/>
    <col min="2563" max="2563" width="12.125" style="236" customWidth="1"/>
    <col min="2564" max="2564" width="8.75" style="236" hidden="1" customWidth="1"/>
    <col min="2565" max="2814" width="8.75" style="236"/>
    <col min="2815" max="2815" width="44.25" style="236" customWidth="1"/>
    <col min="2816" max="2817" width="13.25" style="236" customWidth="1"/>
    <col min="2818" max="2818" width="10.375" style="236" customWidth="1"/>
    <col min="2819" max="2819" width="12.125" style="236" customWidth="1"/>
    <col min="2820" max="2820" width="8.75" style="236" hidden="1" customWidth="1"/>
    <col min="2821" max="3070" width="8.75" style="236"/>
    <col min="3071" max="3071" width="44.25" style="236" customWidth="1"/>
    <col min="3072" max="3073" width="13.25" style="236" customWidth="1"/>
    <col min="3074" max="3074" width="10.375" style="236" customWidth="1"/>
    <col min="3075" max="3075" width="12.125" style="236" customWidth="1"/>
    <col min="3076" max="3076" width="8.75" style="236" hidden="1" customWidth="1"/>
    <col min="3077" max="3326" width="8.75" style="236"/>
    <col min="3327" max="3327" width="44.25" style="236" customWidth="1"/>
    <col min="3328" max="3329" width="13.25" style="236" customWidth="1"/>
    <col min="3330" max="3330" width="10.375" style="236" customWidth="1"/>
    <col min="3331" max="3331" width="12.125" style="236" customWidth="1"/>
    <col min="3332" max="3332" width="8.75" style="236" hidden="1" customWidth="1"/>
    <col min="3333" max="3582" width="8.75" style="236"/>
    <col min="3583" max="3583" width="44.25" style="236" customWidth="1"/>
    <col min="3584" max="3585" width="13.25" style="236" customWidth="1"/>
    <col min="3586" max="3586" width="10.375" style="236" customWidth="1"/>
    <col min="3587" max="3587" width="12.125" style="236" customWidth="1"/>
    <col min="3588" max="3588" width="8.75" style="236" hidden="1" customWidth="1"/>
    <col min="3589" max="3838" width="8.75" style="236"/>
    <col min="3839" max="3839" width="44.25" style="236" customWidth="1"/>
    <col min="3840" max="3841" width="13.25" style="236" customWidth="1"/>
    <col min="3842" max="3842" width="10.375" style="236" customWidth="1"/>
    <col min="3843" max="3843" width="12.125" style="236" customWidth="1"/>
    <col min="3844" max="3844" width="8.75" style="236" hidden="1" customWidth="1"/>
    <col min="3845" max="4094" width="8.75" style="236"/>
    <col min="4095" max="4095" width="44.25" style="236" customWidth="1"/>
    <col min="4096" max="4097" width="13.25" style="236" customWidth="1"/>
    <col min="4098" max="4098" width="10.375" style="236" customWidth="1"/>
    <col min="4099" max="4099" width="12.125" style="236" customWidth="1"/>
    <col min="4100" max="4100" width="8.75" style="236" hidden="1" customWidth="1"/>
    <col min="4101" max="4350" width="8.75" style="236"/>
    <col min="4351" max="4351" width="44.25" style="236" customWidth="1"/>
    <col min="4352" max="4353" width="13.25" style="236" customWidth="1"/>
    <col min="4354" max="4354" width="10.375" style="236" customWidth="1"/>
    <col min="4355" max="4355" width="12.125" style="236" customWidth="1"/>
    <col min="4356" max="4356" width="8.75" style="236" hidden="1" customWidth="1"/>
    <col min="4357" max="4606" width="8.75" style="236"/>
    <col min="4607" max="4607" width="44.25" style="236" customWidth="1"/>
    <col min="4608" max="4609" width="13.25" style="236" customWidth="1"/>
    <col min="4610" max="4610" width="10.375" style="236" customWidth="1"/>
    <col min="4611" max="4611" width="12.125" style="236" customWidth="1"/>
    <col min="4612" max="4612" width="8.75" style="236" hidden="1" customWidth="1"/>
    <col min="4613" max="4862" width="8.75" style="236"/>
    <col min="4863" max="4863" width="44.25" style="236" customWidth="1"/>
    <col min="4864" max="4865" width="13.25" style="236" customWidth="1"/>
    <col min="4866" max="4866" width="10.375" style="236" customWidth="1"/>
    <col min="4867" max="4867" width="12.125" style="236" customWidth="1"/>
    <col min="4868" max="4868" width="8.75" style="236" hidden="1" customWidth="1"/>
    <col min="4869" max="5118" width="8.75" style="236"/>
    <col min="5119" max="5119" width="44.25" style="236" customWidth="1"/>
    <col min="5120" max="5121" width="13.25" style="236" customWidth="1"/>
    <col min="5122" max="5122" width="10.375" style="236" customWidth="1"/>
    <col min="5123" max="5123" width="12.125" style="236" customWidth="1"/>
    <col min="5124" max="5124" width="8.75" style="236" hidden="1" customWidth="1"/>
    <col min="5125" max="5374" width="8.75" style="236"/>
    <col min="5375" max="5375" width="44.25" style="236" customWidth="1"/>
    <col min="5376" max="5377" width="13.25" style="236" customWidth="1"/>
    <col min="5378" max="5378" width="10.375" style="236" customWidth="1"/>
    <col min="5379" max="5379" width="12.125" style="236" customWidth="1"/>
    <col min="5380" max="5380" width="8.75" style="236" hidden="1" customWidth="1"/>
    <col min="5381" max="5630" width="8.75" style="236"/>
    <col min="5631" max="5631" width="44.25" style="236" customWidth="1"/>
    <col min="5632" max="5633" width="13.25" style="236" customWidth="1"/>
    <col min="5634" max="5634" width="10.375" style="236" customWidth="1"/>
    <col min="5635" max="5635" width="12.125" style="236" customWidth="1"/>
    <col min="5636" max="5636" width="8.75" style="236" hidden="1" customWidth="1"/>
    <col min="5637" max="5886" width="8.75" style="236"/>
    <col min="5887" max="5887" width="44.25" style="236" customWidth="1"/>
    <col min="5888" max="5889" width="13.25" style="236" customWidth="1"/>
    <col min="5890" max="5890" width="10.375" style="236" customWidth="1"/>
    <col min="5891" max="5891" width="12.125" style="236" customWidth="1"/>
    <col min="5892" max="5892" width="8.75" style="236" hidden="1" customWidth="1"/>
    <col min="5893" max="6142" width="8.75" style="236"/>
    <col min="6143" max="6143" width="44.25" style="236" customWidth="1"/>
    <col min="6144" max="6145" width="13.25" style="236" customWidth="1"/>
    <col min="6146" max="6146" width="10.375" style="236" customWidth="1"/>
    <col min="6147" max="6147" width="12.125" style="236" customWidth="1"/>
    <col min="6148" max="6148" width="8.75" style="236" hidden="1" customWidth="1"/>
    <col min="6149" max="6398" width="8.75" style="236"/>
    <col min="6399" max="6399" width="44.25" style="236" customWidth="1"/>
    <col min="6400" max="6401" width="13.25" style="236" customWidth="1"/>
    <col min="6402" max="6402" width="10.375" style="236" customWidth="1"/>
    <col min="6403" max="6403" width="12.125" style="236" customWidth="1"/>
    <col min="6404" max="6404" width="8.75" style="236" hidden="1" customWidth="1"/>
    <col min="6405" max="6654" width="8.75" style="236"/>
    <col min="6655" max="6655" width="44.25" style="236" customWidth="1"/>
    <col min="6656" max="6657" width="13.25" style="236" customWidth="1"/>
    <col min="6658" max="6658" width="10.375" style="236" customWidth="1"/>
    <col min="6659" max="6659" width="12.125" style="236" customWidth="1"/>
    <col min="6660" max="6660" width="8.75" style="236" hidden="1" customWidth="1"/>
    <col min="6661" max="6910" width="8.75" style="236"/>
    <col min="6911" max="6911" width="44.25" style="236" customWidth="1"/>
    <col min="6912" max="6913" width="13.25" style="236" customWidth="1"/>
    <col min="6914" max="6914" width="10.375" style="236" customWidth="1"/>
    <col min="6915" max="6915" width="12.125" style="236" customWidth="1"/>
    <col min="6916" max="6916" width="8.75" style="236" hidden="1" customWidth="1"/>
    <col min="6917" max="7166" width="8.75" style="236"/>
    <col min="7167" max="7167" width="44.25" style="236" customWidth="1"/>
    <col min="7168" max="7169" width="13.25" style="236" customWidth="1"/>
    <col min="7170" max="7170" width="10.375" style="236" customWidth="1"/>
    <col min="7171" max="7171" width="12.125" style="236" customWidth="1"/>
    <col min="7172" max="7172" width="8.75" style="236" hidden="1" customWidth="1"/>
    <col min="7173" max="7422" width="8.75" style="236"/>
    <col min="7423" max="7423" width="44.25" style="236" customWidth="1"/>
    <col min="7424" max="7425" width="13.25" style="236" customWidth="1"/>
    <col min="7426" max="7426" width="10.375" style="236" customWidth="1"/>
    <col min="7427" max="7427" width="12.125" style="236" customWidth="1"/>
    <col min="7428" max="7428" width="8.75" style="236" hidden="1" customWidth="1"/>
    <col min="7429" max="7678" width="8.75" style="236"/>
    <col min="7679" max="7679" width="44.25" style="236" customWidth="1"/>
    <col min="7680" max="7681" width="13.25" style="236" customWidth="1"/>
    <col min="7682" max="7682" width="10.375" style="236" customWidth="1"/>
    <col min="7683" max="7683" width="12.125" style="236" customWidth="1"/>
    <col min="7684" max="7684" width="8.75" style="236" hidden="1" customWidth="1"/>
    <col min="7685" max="7934" width="8.75" style="236"/>
    <col min="7935" max="7935" width="44.25" style="236" customWidth="1"/>
    <col min="7936" max="7937" width="13.25" style="236" customWidth="1"/>
    <col min="7938" max="7938" width="10.375" style="236" customWidth="1"/>
    <col min="7939" max="7939" width="12.125" style="236" customWidth="1"/>
    <col min="7940" max="7940" width="8.75" style="236" hidden="1" customWidth="1"/>
    <col min="7941" max="8190" width="8.75" style="236"/>
    <col min="8191" max="8191" width="44.25" style="236" customWidth="1"/>
    <col min="8192" max="8193" width="13.25" style="236" customWidth="1"/>
    <col min="8194" max="8194" width="10.375" style="236" customWidth="1"/>
    <col min="8195" max="8195" width="12.125" style="236" customWidth="1"/>
    <col min="8196" max="8196" width="8.75" style="236" hidden="1" customWidth="1"/>
    <col min="8197" max="8446" width="8.75" style="236"/>
    <col min="8447" max="8447" width="44.25" style="236" customWidth="1"/>
    <col min="8448" max="8449" width="13.25" style="236" customWidth="1"/>
    <col min="8450" max="8450" width="10.375" style="236" customWidth="1"/>
    <col min="8451" max="8451" width="12.125" style="236" customWidth="1"/>
    <col min="8452" max="8452" width="8.75" style="236" hidden="1" customWidth="1"/>
    <col min="8453" max="8702" width="8.75" style="236"/>
    <col min="8703" max="8703" width="44.25" style="236" customWidth="1"/>
    <col min="8704" max="8705" width="13.25" style="236" customWidth="1"/>
    <col min="8706" max="8706" width="10.375" style="236" customWidth="1"/>
    <col min="8707" max="8707" width="12.125" style="236" customWidth="1"/>
    <col min="8708" max="8708" width="8.75" style="236" hidden="1" customWidth="1"/>
    <col min="8709" max="8958" width="8.75" style="236"/>
    <col min="8959" max="8959" width="44.25" style="236" customWidth="1"/>
    <col min="8960" max="8961" width="13.25" style="236" customWidth="1"/>
    <col min="8962" max="8962" width="10.375" style="236" customWidth="1"/>
    <col min="8963" max="8963" width="12.125" style="236" customWidth="1"/>
    <col min="8964" max="8964" width="8.75" style="236" hidden="1" customWidth="1"/>
    <col min="8965" max="9214" width="8.75" style="236"/>
    <col min="9215" max="9215" width="44.25" style="236" customWidth="1"/>
    <col min="9216" max="9217" width="13.25" style="236" customWidth="1"/>
    <col min="9218" max="9218" width="10.375" style="236" customWidth="1"/>
    <col min="9219" max="9219" width="12.125" style="236" customWidth="1"/>
    <col min="9220" max="9220" width="8.75" style="236" hidden="1" customWidth="1"/>
    <col min="9221" max="9470" width="8.75" style="236"/>
    <col min="9471" max="9471" width="44.25" style="236" customWidth="1"/>
    <col min="9472" max="9473" width="13.25" style="236" customWidth="1"/>
    <col min="9474" max="9474" width="10.375" style="236" customWidth="1"/>
    <col min="9475" max="9475" width="12.125" style="236" customWidth="1"/>
    <col min="9476" max="9476" width="8.75" style="236" hidden="1" customWidth="1"/>
    <col min="9477" max="9726" width="8.75" style="236"/>
    <col min="9727" max="9727" width="44.25" style="236" customWidth="1"/>
    <col min="9728" max="9729" width="13.25" style="236" customWidth="1"/>
    <col min="9730" max="9730" width="10.375" style="236" customWidth="1"/>
    <col min="9731" max="9731" width="12.125" style="236" customWidth="1"/>
    <col min="9732" max="9732" width="8.75" style="236" hidden="1" customWidth="1"/>
    <col min="9733" max="9982" width="8.75" style="236"/>
    <col min="9983" max="9983" width="44.25" style="236" customWidth="1"/>
    <col min="9984" max="9985" width="13.25" style="236" customWidth="1"/>
    <col min="9986" max="9986" width="10.375" style="236" customWidth="1"/>
    <col min="9987" max="9987" width="12.125" style="236" customWidth="1"/>
    <col min="9988" max="9988" width="8.75" style="236" hidden="1" customWidth="1"/>
    <col min="9989" max="10238" width="8.75" style="236"/>
    <col min="10239" max="10239" width="44.25" style="236" customWidth="1"/>
    <col min="10240" max="10241" width="13.25" style="236" customWidth="1"/>
    <col min="10242" max="10242" width="10.375" style="236" customWidth="1"/>
    <col min="10243" max="10243" width="12.125" style="236" customWidth="1"/>
    <col min="10244" max="10244" width="8.75" style="236" hidden="1" customWidth="1"/>
    <col min="10245" max="10494" width="8.75" style="236"/>
    <col min="10495" max="10495" width="44.25" style="236" customWidth="1"/>
    <col min="10496" max="10497" width="13.25" style="236" customWidth="1"/>
    <col min="10498" max="10498" width="10.375" style="236" customWidth="1"/>
    <col min="10499" max="10499" width="12.125" style="236" customWidth="1"/>
    <col min="10500" max="10500" width="8.75" style="236" hidden="1" customWidth="1"/>
    <col min="10501" max="10750" width="8.75" style="236"/>
    <col min="10751" max="10751" width="44.25" style="236" customWidth="1"/>
    <col min="10752" max="10753" width="13.25" style="236" customWidth="1"/>
    <col min="10754" max="10754" width="10.375" style="236" customWidth="1"/>
    <col min="10755" max="10755" width="12.125" style="236" customWidth="1"/>
    <col min="10756" max="10756" width="8.75" style="236" hidden="1" customWidth="1"/>
    <col min="10757" max="11006" width="8.75" style="236"/>
    <col min="11007" max="11007" width="44.25" style="236" customWidth="1"/>
    <col min="11008" max="11009" width="13.25" style="236" customWidth="1"/>
    <col min="11010" max="11010" width="10.375" style="236" customWidth="1"/>
    <col min="11011" max="11011" width="12.125" style="236" customWidth="1"/>
    <col min="11012" max="11012" width="8.75" style="236" hidden="1" customWidth="1"/>
    <col min="11013" max="11262" width="8.75" style="236"/>
    <col min="11263" max="11263" width="44.25" style="236" customWidth="1"/>
    <col min="11264" max="11265" width="13.25" style="236" customWidth="1"/>
    <col min="11266" max="11266" width="10.375" style="236" customWidth="1"/>
    <col min="11267" max="11267" width="12.125" style="236" customWidth="1"/>
    <col min="11268" max="11268" width="8.75" style="236" hidden="1" customWidth="1"/>
    <col min="11269" max="11518" width="8.75" style="236"/>
    <col min="11519" max="11519" width="44.25" style="236" customWidth="1"/>
    <col min="11520" max="11521" width="13.25" style="236" customWidth="1"/>
    <col min="11522" max="11522" width="10.375" style="236" customWidth="1"/>
    <col min="11523" max="11523" width="12.125" style="236" customWidth="1"/>
    <col min="11524" max="11524" width="8.75" style="236" hidden="1" customWidth="1"/>
    <col min="11525" max="11774" width="8.75" style="236"/>
    <col min="11775" max="11775" width="44.25" style="236" customWidth="1"/>
    <col min="11776" max="11777" width="13.25" style="236" customWidth="1"/>
    <col min="11778" max="11778" width="10.375" style="236" customWidth="1"/>
    <col min="11779" max="11779" width="12.125" style="236" customWidth="1"/>
    <col min="11780" max="11780" width="8.75" style="236" hidden="1" customWidth="1"/>
    <col min="11781" max="12030" width="8.75" style="236"/>
    <col min="12031" max="12031" width="44.25" style="236" customWidth="1"/>
    <col min="12032" max="12033" width="13.25" style="236" customWidth="1"/>
    <col min="12034" max="12034" width="10.375" style="236" customWidth="1"/>
    <col min="12035" max="12035" width="12.125" style="236" customWidth="1"/>
    <col min="12036" max="12036" width="8.75" style="236" hidden="1" customWidth="1"/>
    <col min="12037" max="12286" width="8.75" style="236"/>
    <col min="12287" max="12287" width="44.25" style="236" customWidth="1"/>
    <col min="12288" max="12289" width="13.25" style="236" customWidth="1"/>
    <col min="12290" max="12290" width="10.375" style="236" customWidth="1"/>
    <col min="12291" max="12291" width="12.125" style="236" customWidth="1"/>
    <col min="12292" max="12292" width="8.75" style="236" hidden="1" customWidth="1"/>
    <col min="12293" max="12542" width="8.75" style="236"/>
    <col min="12543" max="12543" width="44.25" style="236" customWidth="1"/>
    <col min="12544" max="12545" width="13.25" style="236" customWidth="1"/>
    <col min="12546" max="12546" width="10.375" style="236" customWidth="1"/>
    <col min="12547" max="12547" width="12.125" style="236" customWidth="1"/>
    <col min="12548" max="12548" width="8.75" style="236" hidden="1" customWidth="1"/>
    <col min="12549" max="12798" width="8.75" style="236"/>
    <col min="12799" max="12799" width="44.25" style="236" customWidth="1"/>
    <col min="12800" max="12801" width="13.25" style="236" customWidth="1"/>
    <col min="12802" max="12802" width="10.375" style="236" customWidth="1"/>
    <col min="12803" max="12803" width="12.125" style="236" customWidth="1"/>
    <col min="12804" max="12804" width="8.75" style="236" hidden="1" customWidth="1"/>
    <col min="12805" max="13054" width="8.75" style="236"/>
    <col min="13055" max="13055" width="44.25" style="236" customWidth="1"/>
    <col min="13056" max="13057" width="13.25" style="236" customWidth="1"/>
    <col min="13058" max="13058" width="10.375" style="236" customWidth="1"/>
    <col min="13059" max="13059" width="12.125" style="236" customWidth="1"/>
    <col min="13060" max="13060" width="8.75" style="236" hidden="1" customWidth="1"/>
    <col min="13061" max="13310" width="8.75" style="236"/>
    <col min="13311" max="13311" width="44.25" style="236" customWidth="1"/>
    <col min="13312" max="13313" width="13.25" style="236" customWidth="1"/>
    <col min="13314" max="13314" width="10.375" style="236" customWidth="1"/>
    <col min="13315" max="13315" width="12.125" style="236" customWidth="1"/>
    <col min="13316" max="13316" width="8.75" style="236" hidden="1" customWidth="1"/>
    <col min="13317" max="13566" width="8.75" style="236"/>
    <col min="13567" max="13567" width="44.25" style="236" customWidth="1"/>
    <col min="13568" max="13569" width="13.25" style="236" customWidth="1"/>
    <col min="13570" max="13570" width="10.375" style="236" customWidth="1"/>
    <col min="13571" max="13571" width="12.125" style="236" customWidth="1"/>
    <col min="13572" max="13572" width="8.75" style="236" hidden="1" customWidth="1"/>
    <col min="13573" max="13822" width="8.75" style="236"/>
    <col min="13823" max="13823" width="44.25" style="236" customWidth="1"/>
    <col min="13824" max="13825" width="13.25" style="236" customWidth="1"/>
    <col min="13826" max="13826" width="10.375" style="236" customWidth="1"/>
    <col min="13827" max="13827" width="12.125" style="236" customWidth="1"/>
    <col min="13828" max="13828" width="8.75" style="236" hidden="1" customWidth="1"/>
    <col min="13829" max="14078" width="8.75" style="236"/>
    <col min="14079" max="14079" width="44.25" style="236" customWidth="1"/>
    <col min="14080" max="14081" width="13.25" style="236" customWidth="1"/>
    <col min="14082" max="14082" width="10.375" style="236" customWidth="1"/>
    <col min="14083" max="14083" width="12.125" style="236" customWidth="1"/>
    <col min="14084" max="14084" width="8.75" style="236" hidden="1" customWidth="1"/>
    <col min="14085" max="14334" width="8.75" style="236"/>
    <col min="14335" max="14335" width="44.25" style="236" customWidth="1"/>
    <col min="14336" max="14337" width="13.25" style="236" customWidth="1"/>
    <col min="14338" max="14338" width="10.375" style="236" customWidth="1"/>
    <col min="14339" max="14339" width="12.125" style="236" customWidth="1"/>
    <col min="14340" max="14340" width="8.75" style="236" hidden="1" customWidth="1"/>
    <col min="14341" max="14590" width="8.75" style="236"/>
    <col min="14591" max="14591" width="44.25" style="236" customWidth="1"/>
    <col min="14592" max="14593" width="13.25" style="236" customWidth="1"/>
    <col min="14594" max="14594" width="10.375" style="236" customWidth="1"/>
    <col min="14595" max="14595" width="12.125" style="236" customWidth="1"/>
    <col min="14596" max="14596" width="8.75" style="236" hidden="1" customWidth="1"/>
    <col min="14597" max="14846" width="8.75" style="236"/>
    <col min="14847" max="14847" width="44.25" style="236" customWidth="1"/>
    <col min="14848" max="14849" width="13.25" style="236" customWidth="1"/>
    <col min="14850" max="14850" width="10.375" style="236" customWidth="1"/>
    <col min="14851" max="14851" width="12.125" style="236" customWidth="1"/>
    <col min="14852" max="14852" width="8.75" style="236" hidden="1" customWidth="1"/>
    <col min="14853" max="15102" width="8.75" style="236"/>
    <col min="15103" max="15103" width="44.25" style="236" customWidth="1"/>
    <col min="15104" max="15105" width="13.25" style="236" customWidth="1"/>
    <col min="15106" max="15106" width="10.375" style="236" customWidth="1"/>
    <col min="15107" max="15107" width="12.125" style="236" customWidth="1"/>
    <col min="15108" max="15108" width="8.75" style="236" hidden="1" customWidth="1"/>
    <col min="15109" max="15358" width="8.75" style="236"/>
    <col min="15359" max="15359" width="44.25" style="236" customWidth="1"/>
    <col min="15360" max="15361" width="13.25" style="236" customWidth="1"/>
    <col min="15362" max="15362" width="10.375" style="236" customWidth="1"/>
    <col min="15363" max="15363" width="12.125" style="236" customWidth="1"/>
    <col min="15364" max="15364" width="8.75" style="236" hidden="1" customWidth="1"/>
    <col min="15365" max="15614" width="8.75" style="236"/>
    <col min="15615" max="15615" width="44.25" style="236" customWidth="1"/>
    <col min="15616" max="15617" width="13.25" style="236" customWidth="1"/>
    <col min="15618" max="15618" width="10.375" style="236" customWidth="1"/>
    <col min="15619" max="15619" width="12.125" style="236" customWidth="1"/>
    <col min="15620" max="15620" width="8.75" style="236" hidden="1" customWidth="1"/>
    <col min="15621" max="15870" width="8.75" style="236"/>
    <col min="15871" max="15871" width="44.25" style="236" customWidth="1"/>
    <col min="15872" max="15873" width="13.25" style="236" customWidth="1"/>
    <col min="15874" max="15874" width="10.375" style="236" customWidth="1"/>
    <col min="15875" max="15875" width="12.125" style="236" customWidth="1"/>
    <col min="15876" max="15876" width="8.75" style="236" hidden="1" customWidth="1"/>
    <col min="15877" max="16126" width="8.75" style="236"/>
    <col min="16127" max="16127" width="44.25" style="236" customWidth="1"/>
    <col min="16128" max="16129" width="13.25" style="236" customWidth="1"/>
    <col min="16130" max="16130" width="10.375" style="236" customWidth="1"/>
    <col min="16131" max="16131" width="12.125" style="236" customWidth="1"/>
    <col min="16132" max="16132" width="8.75" style="236" hidden="1" customWidth="1"/>
    <col min="16133" max="16384" width="8.75" style="236"/>
  </cols>
  <sheetData>
    <row r="1" ht="24" customHeight="1" spans="1:5">
      <c r="A1" s="237" t="s">
        <v>1439</v>
      </c>
      <c r="B1" s="237"/>
      <c r="C1" s="237"/>
      <c r="D1" s="237"/>
      <c r="E1" s="237"/>
    </row>
    <row r="2" ht="16.5" customHeight="1" spans="1:5">
      <c r="A2" s="238"/>
      <c r="E2" s="239" t="s">
        <v>54</v>
      </c>
    </row>
    <row r="3" s="233" customFormat="1" ht="39.75" customHeight="1" spans="1:5">
      <c r="A3" s="184" t="s">
        <v>55</v>
      </c>
      <c r="B3" s="160" t="s">
        <v>56</v>
      </c>
      <c r="C3" s="185" t="s">
        <v>57</v>
      </c>
      <c r="D3" s="160" t="s">
        <v>58</v>
      </c>
      <c r="E3" s="160" t="s">
        <v>59</v>
      </c>
    </row>
    <row r="4" s="233" customFormat="1" ht="20.1" customHeight="1" spans="1:5">
      <c r="A4" s="240" t="s">
        <v>1440</v>
      </c>
      <c r="B4" s="187">
        <v>0</v>
      </c>
      <c r="C4" s="187">
        <v>0</v>
      </c>
      <c r="D4" s="188"/>
      <c r="E4" s="188"/>
    </row>
    <row r="5" s="233" customFormat="1" ht="20.1" customHeight="1" spans="1:5">
      <c r="A5" s="240" t="s">
        <v>1441</v>
      </c>
      <c r="B5" s="187"/>
      <c r="C5" s="187"/>
      <c r="D5" s="188"/>
      <c r="E5" s="188"/>
    </row>
    <row r="6" s="233" customFormat="1" ht="20.1" customHeight="1" spans="1:5">
      <c r="A6" s="240" t="s">
        <v>1442</v>
      </c>
      <c r="B6" s="187"/>
      <c r="C6" s="187"/>
      <c r="D6" s="188"/>
      <c r="E6" s="188"/>
    </row>
    <row r="7" s="233" customFormat="1" ht="20.1" customHeight="1" spans="1:5">
      <c r="A7" s="240" t="s">
        <v>1443</v>
      </c>
      <c r="B7" s="187">
        <v>750</v>
      </c>
      <c r="C7" s="187"/>
      <c r="D7" s="188">
        <f t="shared" ref="D6:D18" si="0">C7/B7*100</f>
        <v>0</v>
      </c>
      <c r="E7" s="188"/>
    </row>
    <row r="8" s="233" customFormat="1" ht="20.1" customHeight="1" spans="1:5">
      <c r="A8" s="240" t="s">
        <v>1444</v>
      </c>
      <c r="B8" s="187">
        <v>1050</v>
      </c>
      <c r="C8" s="187">
        <v>545</v>
      </c>
      <c r="D8" s="188">
        <f t="shared" si="0"/>
        <v>51.9</v>
      </c>
      <c r="E8" s="188">
        <v>125.6</v>
      </c>
    </row>
    <row r="9" s="233" customFormat="1" ht="20.1" customHeight="1" spans="1:5">
      <c r="A9" s="240" t="s">
        <v>1445</v>
      </c>
      <c r="B9" s="187">
        <v>250</v>
      </c>
      <c r="C9" s="187">
        <v>171</v>
      </c>
      <c r="D9" s="188">
        <f t="shared" si="0"/>
        <v>68.4</v>
      </c>
      <c r="E9" s="188">
        <v>107.5</v>
      </c>
    </row>
    <row r="10" s="233" customFormat="1" ht="20.1" customHeight="1" spans="1:5">
      <c r="A10" s="240" t="s">
        <v>1446</v>
      </c>
      <c r="B10" s="187">
        <v>42000</v>
      </c>
      <c r="C10" s="187">
        <v>43791</v>
      </c>
      <c r="D10" s="188">
        <f t="shared" si="0"/>
        <v>104.3</v>
      </c>
      <c r="E10" s="188">
        <v>170.2</v>
      </c>
    </row>
    <row r="11" s="233" customFormat="1" ht="20.1" customHeight="1" spans="1:5">
      <c r="A11" s="240" t="s">
        <v>1447</v>
      </c>
      <c r="B11" s="187"/>
      <c r="C11" s="187"/>
      <c r="D11" s="188"/>
      <c r="E11" s="188"/>
    </row>
    <row r="12" s="233" customFormat="1" ht="20.1" customHeight="1" spans="1:5">
      <c r="A12" s="240" t="s">
        <v>1448</v>
      </c>
      <c r="B12" s="187">
        <v>300</v>
      </c>
      <c r="C12" s="187">
        <v>230</v>
      </c>
      <c r="D12" s="188">
        <f t="shared" si="0"/>
        <v>76.7</v>
      </c>
      <c r="E12" s="188">
        <v>87.1</v>
      </c>
    </row>
    <row r="13" s="233" customFormat="1" ht="20.1" customHeight="1" spans="1:5">
      <c r="A13" s="240" t="s">
        <v>1449</v>
      </c>
      <c r="B13" s="187">
        <v>500</v>
      </c>
      <c r="C13" s="187">
        <v>615</v>
      </c>
      <c r="D13" s="188">
        <f t="shared" si="0"/>
        <v>123</v>
      </c>
      <c r="E13" s="188">
        <v>133.1</v>
      </c>
    </row>
    <row r="14" s="233" customFormat="1" ht="20.1" customHeight="1" spans="1:5">
      <c r="A14" s="240" t="s">
        <v>1450</v>
      </c>
      <c r="B14" s="187">
        <v>0</v>
      </c>
      <c r="C14" s="187"/>
      <c r="D14" s="188"/>
      <c r="E14" s="188"/>
    </row>
    <row r="15" s="233" customFormat="1" ht="20.1" customHeight="1" spans="1:5">
      <c r="A15" s="240" t="s">
        <v>1451</v>
      </c>
      <c r="B15" s="187"/>
      <c r="C15" s="187"/>
      <c r="D15" s="188"/>
      <c r="E15" s="188"/>
    </row>
    <row r="16" s="233" customFormat="1" ht="20.1" customHeight="1" spans="1:5">
      <c r="A16" s="240" t="s">
        <v>1452</v>
      </c>
      <c r="B16" s="187">
        <v>450</v>
      </c>
      <c r="C16" s="187">
        <v>351</v>
      </c>
      <c r="D16" s="188">
        <f t="shared" si="0"/>
        <v>78</v>
      </c>
      <c r="E16" s="188">
        <v>53.8</v>
      </c>
    </row>
    <row r="17" s="233" customFormat="1" ht="20.1" customHeight="1" spans="1:5">
      <c r="A17" s="240" t="s">
        <v>1453</v>
      </c>
      <c r="B17" s="187"/>
      <c r="C17" s="187"/>
      <c r="D17" s="188"/>
      <c r="E17" s="188"/>
    </row>
    <row r="18" s="233" customFormat="1" ht="20.1" customHeight="1" spans="1:5">
      <c r="A18" s="240" t="s">
        <v>1454</v>
      </c>
      <c r="B18" s="187"/>
      <c r="C18" s="187"/>
      <c r="D18" s="188"/>
      <c r="E18" s="188"/>
    </row>
    <row r="19" s="234" customFormat="1" ht="20.1" customHeight="1" spans="1:5">
      <c r="A19" s="241" t="s">
        <v>1417</v>
      </c>
      <c r="B19" s="190">
        <f>SUM(B4:B18)</f>
        <v>45300</v>
      </c>
      <c r="C19" s="190">
        <f>SUM(C4:C18)</f>
        <v>45703</v>
      </c>
      <c r="D19" s="191">
        <f>C19/B19*100</f>
        <v>100.9</v>
      </c>
      <c r="E19" s="191">
        <v>160.2</v>
      </c>
    </row>
    <row r="20" s="234" customFormat="1" ht="20.1" customHeight="1" spans="1:5">
      <c r="A20" s="242" t="s">
        <v>1418</v>
      </c>
      <c r="B20" s="190"/>
      <c r="C20" s="190">
        <v>137</v>
      </c>
      <c r="D20" s="191"/>
      <c r="E20" s="191">
        <v>0.8</v>
      </c>
    </row>
    <row r="21" s="234" customFormat="1" ht="20.1" customHeight="1" spans="1:5">
      <c r="A21" s="242" t="s">
        <v>1419</v>
      </c>
      <c r="B21" s="190"/>
      <c r="C21" s="190">
        <f>SUM(C22:C25)</f>
        <v>16955</v>
      </c>
      <c r="D21" s="191"/>
      <c r="E21" s="191">
        <v>36.3</v>
      </c>
    </row>
    <row r="22" s="233" customFormat="1" ht="20.1" customHeight="1" spans="1:5">
      <c r="A22" s="240" t="s">
        <v>87</v>
      </c>
      <c r="B22" s="187"/>
      <c r="C22" s="187">
        <v>6145</v>
      </c>
      <c r="D22" s="188"/>
      <c r="E22" s="191">
        <v>48.2</v>
      </c>
    </row>
    <row r="23" s="233" customFormat="1" ht="20.1" customHeight="1" spans="1:5">
      <c r="A23" s="240" t="s">
        <v>1420</v>
      </c>
      <c r="B23" s="187"/>
      <c r="C23" s="187">
        <v>683</v>
      </c>
      <c r="D23" s="188"/>
      <c r="E23" s="191">
        <v>100</v>
      </c>
    </row>
    <row r="24" s="233" customFormat="1" ht="20.1" customHeight="1" spans="1:5">
      <c r="A24" s="240" t="s">
        <v>1421</v>
      </c>
      <c r="B24" s="187"/>
      <c r="C24" s="187">
        <v>9206</v>
      </c>
      <c r="D24" s="188"/>
      <c r="E24" s="191">
        <v>53.8</v>
      </c>
    </row>
    <row r="25" s="233" customFormat="1" ht="20.1" customHeight="1" spans="1:5">
      <c r="A25" s="240" t="s">
        <v>94</v>
      </c>
      <c r="B25" s="187"/>
      <c r="C25" s="187">
        <v>921</v>
      </c>
      <c r="D25" s="188"/>
      <c r="E25" s="191">
        <v>5.7</v>
      </c>
    </row>
    <row r="26" s="234" customFormat="1" ht="20.1" customHeight="1" spans="1:5">
      <c r="A26" s="241" t="s">
        <v>96</v>
      </c>
      <c r="B26" s="190"/>
      <c r="C26" s="190">
        <f>C19+C20+C21</f>
        <v>62795</v>
      </c>
      <c r="D26" s="188"/>
      <c r="E26" s="191">
        <v>68.1</v>
      </c>
    </row>
    <row r="27" s="233" customFormat="1" ht="31.5" customHeight="1" spans="1:5">
      <c r="A27" s="243"/>
      <c r="B27" s="243"/>
      <c r="C27" s="243"/>
      <c r="D27" s="243"/>
      <c r="E27" s="243"/>
    </row>
    <row r="28" s="233" customFormat="1" ht="30" customHeight="1" spans="1:5">
      <c r="A28" s="244"/>
      <c r="B28" s="244"/>
      <c r="C28" s="244"/>
      <c r="D28" s="244"/>
      <c r="E28" s="244"/>
    </row>
    <row r="29" s="233" customFormat="1" ht="32.25" customHeight="1" spans="1:5">
      <c r="A29" s="244"/>
      <c r="B29" s="244"/>
      <c r="C29" s="244"/>
      <c r="D29" s="244"/>
      <c r="E29" s="244"/>
    </row>
    <row r="30" s="233" customFormat="1" ht="56.25" customHeight="1" spans="1:5">
      <c r="A30" s="244"/>
      <c r="B30" s="244"/>
      <c r="C30" s="244"/>
      <c r="D30" s="244"/>
      <c r="E30" s="244"/>
    </row>
    <row r="31" customHeight="1" spans="1:5">
      <c r="A31" s="245"/>
      <c r="B31" s="245"/>
      <c r="C31" s="245"/>
      <c r="D31" s="245"/>
      <c r="E31" s="245"/>
    </row>
    <row r="32" ht="33.75" customHeight="1" spans="1:5">
      <c r="A32" s="245"/>
      <c r="B32" s="245"/>
      <c r="C32" s="245"/>
      <c r="D32" s="245"/>
      <c r="E32" s="245"/>
    </row>
    <row r="33" ht="33.75" customHeight="1" spans="1:5">
      <c r="A33" s="245"/>
      <c r="B33" s="245"/>
      <c r="C33" s="245"/>
      <c r="D33" s="245"/>
      <c r="E33" s="245"/>
    </row>
  </sheetData>
  <mergeCells count="8">
    <mergeCell ref="A1:E1"/>
    <mergeCell ref="A27:E27"/>
    <mergeCell ref="A28:E28"/>
    <mergeCell ref="A29:E29"/>
    <mergeCell ref="A30:E30"/>
    <mergeCell ref="A31:E31"/>
    <mergeCell ref="A32:E32"/>
    <mergeCell ref="A33:E33"/>
  </mergeCells>
  <printOptions horizontalCentered="1"/>
  <pageMargins left="0.707638888888889" right="0.707638888888889" top="0.747916666666667" bottom="0.747916666666667" header="0.313888888888889" footer="0.313888888888889"/>
  <pageSetup paperSize="9" scale="97" firstPageNumber="41" fitToHeight="0" orientation="portrait" useFirstPageNumber="1"/>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Zeros="0" defaultGridColor="0" colorId="8" workbookViewId="0">
      <selection activeCell="G13" sqref="G13"/>
    </sheetView>
  </sheetViews>
  <sheetFormatPr defaultColWidth="8.75" defaultRowHeight="14.25" outlineLevelCol="4"/>
  <cols>
    <col min="1" max="1" width="56.875" style="225" customWidth="1"/>
    <col min="2" max="2" width="11.875" style="225" customWidth="1"/>
    <col min="3" max="3" width="13" style="225" customWidth="1"/>
    <col min="4" max="4" width="11.625" style="225" customWidth="1"/>
    <col min="5" max="5" width="13" style="225" customWidth="1"/>
    <col min="6" max="12" width="9" style="225" customWidth="1"/>
    <col min="13" max="245" width="8.75" style="225"/>
    <col min="246" max="246" width="62.75" style="225" customWidth="1"/>
    <col min="247" max="248" width="13.25" style="225" customWidth="1"/>
    <col min="249" max="249" width="10.5" style="225" customWidth="1"/>
    <col min="250" max="250" width="12.25" style="225" customWidth="1"/>
    <col min="251" max="251" width="8.75" style="225" hidden="1" customWidth="1"/>
    <col min="252" max="268" width="9" style="225" customWidth="1"/>
    <col min="269" max="501" width="8.75" style="225"/>
    <col min="502" max="502" width="62.75" style="225" customWidth="1"/>
    <col min="503" max="504" width="13.25" style="225" customWidth="1"/>
    <col min="505" max="505" width="10.5" style="225" customWidth="1"/>
    <col min="506" max="506" width="12.25" style="225" customWidth="1"/>
    <col min="507" max="507" width="8.75" style="225" hidden="1" customWidth="1"/>
    <col min="508" max="524" width="9" style="225" customWidth="1"/>
    <col min="525" max="757" width="8.75" style="225"/>
    <col min="758" max="758" width="62.75" style="225" customWidth="1"/>
    <col min="759" max="760" width="13.25" style="225" customWidth="1"/>
    <col min="761" max="761" width="10.5" style="225" customWidth="1"/>
    <col min="762" max="762" width="12.25" style="225" customWidth="1"/>
    <col min="763" max="763" width="8.75" style="225" hidden="1" customWidth="1"/>
    <col min="764" max="780" width="9" style="225" customWidth="1"/>
    <col min="781" max="1013" width="8.75" style="225"/>
    <col min="1014" max="1014" width="62.75" style="225" customWidth="1"/>
    <col min="1015" max="1016" width="13.25" style="225" customWidth="1"/>
    <col min="1017" max="1017" width="10.5" style="225" customWidth="1"/>
    <col min="1018" max="1018" width="12.25" style="225" customWidth="1"/>
    <col min="1019" max="1019" width="8.75" style="225" hidden="1" customWidth="1"/>
    <col min="1020" max="1036" width="9" style="225" customWidth="1"/>
    <col min="1037" max="1269" width="8.75" style="225"/>
    <col min="1270" max="1270" width="62.75" style="225" customWidth="1"/>
    <col min="1271" max="1272" width="13.25" style="225" customWidth="1"/>
    <col min="1273" max="1273" width="10.5" style="225" customWidth="1"/>
    <col min="1274" max="1274" width="12.25" style="225" customWidth="1"/>
    <col min="1275" max="1275" width="8.75" style="225" hidden="1" customWidth="1"/>
    <col min="1276" max="1292" width="9" style="225" customWidth="1"/>
    <col min="1293" max="1525" width="8.75" style="225"/>
    <col min="1526" max="1526" width="62.75" style="225" customWidth="1"/>
    <col min="1527" max="1528" width="13.25" style="225" customWidth="1"/>
    <col min="1529" max="1529" width="10.5" style="225" customWidth="1"/>
    <col min="1530" max="1530" width="12.25" style="225" customWidth="1"/>
    <col min="1531" max="1531" width="8.75" style="225" hidden="1" customWidth="1"/>
    <col min="1532" max="1548" width="9" style="225" customWidth="1"/>
    <col min="1549" max="1781" width="8.75" style="225"/>
    <col min="1782" max="1782" width="62.75" style="225" customWidth="1"/>
    <col min="1783" max="1784" width="13.25" style="225" customWidth="1"/>
    <col min="1785" max="1785" width="10.5" style="225" customWidth="1"/>
    <col min="1786" max="1786" width="12.25" style="225" customWidth="1"/>
    <col min="1787" max="1787" width="8.75" style="225" hidden="1" customWidth="1"/>
    <col min="1788" max="1804" width="9" style="225" customWidth="1"/>
    <col min="1805" max="2037" width="8.75" style="225"/>
    <col min="2038" max="2038" width="62.75" style="225" customWidth="1"/>
    <col min="2039" max="2040" width="13.25" style="225" customWidth="1"/>
    <col min="2041" max="2041" width="10.5" style="225" customWidth="1"/>
    <col min="2042" max="2042" width="12.25" style="225" customWidth="1"/>
    <col min="2043" max="2043" width="8.75" style="225" hidden="1" customWidth="1"/>
    <col min="2044" max="2060" width="9" style="225" customWidth="1"/>
    <col min="2061" max="2293" width="8.75" style="225"/>
    <col min="2294" max="2294" width="62.75" style="225" customWidth="1"/>
    <col min="2295" max="2296" width="13.25" style="225" customWidth="1"/>
    <col min="2297" max="2297" width="10.5" style="225" customWidth="1"/>
    <col min="2298" max="2298" width="12.25" style="225" customWidth="1"/>
    <col min="2299" max="2299" width="8.75" style="225" hidden="1" customWidth="1"/>
    <col min="2300" max="2316" width="9" style="225" customWidth="1"/>
    <col min="2317" max="2549" width="8.75" style="225"/>
    <col min="2550" max="2550" width="62.75" style="225" customWidth="1"/>
    <col min="2551" max="2552" width="13.25" style="225" customWidth="1"/>
    <col min="2553" max="2553" width="10.5" style="225" customWidth="1"/>
    <col min="2554" max="2554" width="12.25" style="225" customWidth="1"/>
    <col min="2555" max="2555" width="8.75" style="225" hidden="1" customWidth="1"/>
    <col min="2556" max="2572" width="9" style="225" customWidth="1"/>
    <col min="2573" max="2805" width="8.75" style="225"/>
    <col min="2806" max="2806" width="62.75" style="225" customWidth="1"/>
    <col min="2807" max="2808" width="13.25" style="225" customWidth="1"/>
    <col min="2809" max="2809" width="10.5" style="225" customWidth="1"/>
    <col min="2810" max="2810" width="12.25" style="225" customWidth="1"/>
    <col min="2811" max="2811" width="8.75" style="225" hidden="1" customWidth="1"/>
    <col min="2812" max="2828" width="9" style="225" customWidth="1"/>
    <col min="2829" max="3061" width="8.75" style="225"/>
    <col min="3062" max="3062" width="62.75" style="225" customWidth="1"/>
    <col min="3063" max="3064" width="13.25" style="225" customWidth="1"/>
    <col min="3065" max="3065" width="10.5" style="225" customWidth="1"/>
    <col min="3066" max="3066" width="12.25" style="225" customWidth="1"/>
    <col min="3067" max="3067" width="8.75" style="225" hidden="1" customWidth="1"/>
    <col min="3068" max="3084" width="9" style="225" customWidth="1"/>
    <col min="3085" max="3317" width="8.75" style="225"/>
    <col min="3318" max="3318" width="62.75" style="225" customWidth="1"/>
    <col min="3319" max="3320" width="13.25" style="225" customWidth="1"/>
    <col min="3321" max="3321" width="10.5" style="225" customWidth="1"/>
    <col min="3322" max="3322" width="12.25" style="225" customWidth="1"/>
    <col min="3323" max="3323" width="8.75" style="225" hidden="1" customWidth="1"/>
    <col min="3324" max="3340" width="9" style="225" customWidth="1"/>
    <col min="3341" max="3573" width="8.75" style="225"/>
    <col min="3574" max="3574" width="62.75" style="225" customWidth="1"/>
    <col min="3575" max="3576" width="13.25" style="225" customWidth="1"/>
    <col min="3577" max="3577" width="10.5" style="225" customWidth="1"/>
    <col min="3578" max="3578" width="12.25" style="225" customWidth="1"/>
    <col min="3579" max="3579" width="8.75" style="225" hidden="1" customWidth="1"/>
    <col min="3580" max="3596" width="9" style="225" customWidth="1"/>
    <col min="3597" max="3829" width="8.75" style="225"/>
    <col min="3830" max="3830" width="62.75" style="225" customWidth="1"/>
    <col min="3831" max="3832" width="13.25" style="225" customWidth="1"/>
    <col min="3833" max="3833" width="10.5" style="225" customWidth="1"/>
    <col min="3834" max="3834" width="12.25" style="225" customWidth="1"/>
    <col min="3835" max="3835" width="8.75" style="225" hidden="1" customWidth="1"/>
    <col min="3836" max="3852" width="9" style="225" customWidth="1"/>
    <col min="3853" max="4085" width="8.75" style="225"/>
    <col min="4086" max="4086" width="62.75" style="225" customWidth="1"/>
    <col min="4087" max="4088" width="13.25" style="225" customWidth="1"/>
    <col min="4089" max="4089" width="10.5" style="225" customWidth="1"/>
    <col min="4090" max="4090" width="12.25" style="225" customWidth="1"/>
    <col min="4091" max="4091" width="8.75" style="225" hidden="1" customWidth="1"/>
    <col min="4092" max="4108" width="9" style="225" customWidth="1"/>
    <col min="4109" max="4341" width="8.75" style="225"/>
    <col min="4342" max="4342" width="62.75" style="225" customWidth="1"/>
    <col min="4343" max="4344" width="13.25" style="225" customWidth="1"/>
    <col min="4345" max="4345" width="10.5" style="225" customWidth="1"/>
    <col min="4346" max="4346" width="12.25" style="225" customWidth="1"/>
    <col min="4347" max="4347" width="8.75" style="225" hidden="1" customWidth="1"/>
    <col min="4348" max="4364" width="9" style="225" customWidth="1"/>
    <col min="4365" max="4597" width="8.75" style="225"/>
    <col min="4598" max="4598" width="62.75" style="225" customWidth="1"/>
    <col min="4599" max="4600" width="13.25" style="225" customWidth="1"/>
    <col min="4601" max="4601" width="10.5" style="225" customWidth="1"/>
    <col min="4602" max="4602" width="12.25" style="225" customWidth="1"/>
    <col min="4603" max="4603" width="8.75" style="225" hidden="1" customWidth="1"/>
    <col min="4604" max="4620" width="9" style="225" customWidth="1"/>
    <col min="4621" max="4853" width="8.75" style="225"/>
    <col min="4854" max="4854" width="62.75" style="225" customWidth="1"/>
    <col min="4855" max="4856" width="13.25" style="225" customWidth="1"/>
    <col min="4857" max="4857" width="10.5" style="225" customWidth="1"/>
    <col min="4858" max="4858" width="12.25" style="225" customWidth="1"/>
    <col min="4859" max="4859" width="8.75" style="225" hidden="1" customWidth="1"/>
    <col min="4860" max="4876" width="9" style="225" customWidth="1"/>
    <col min="4877" max="5109" width="8.75" style="225"/>
    <col min="5110" max="5110" width="62.75" style="225" customWidth="1"/>
    <col min="5111" max="5112" width="13.25" style="225" customWidth="1"/>
    <col min="5113" max="5113" width="10.5" style="225" customWidth="1"/>
    <col min="5114" max="5114" width="12.25" style="225" customWidth="1"/>
    <col min="5115" max="5115" width="8.75" style="225" hidden="1" customWidth="1"/>
    <col min="5116" max="5132" width="9" style="225" customWidth="1"/>
    <col min="5133" max="5365" width="8.75" style="225"/>
    <col min="5366" max="5366" width="62.75" style="225" customWidth="1"/>
    <col min="5367" max="5368" width="13.25" style="225" customWidth="1"/>
    <col min="5369" max="5369" width="10.5" style="225" customWidth="1"/>
    <col min="5370" max="5370" width="12.25" style="225" customWidth="1"/>
    <col min="5371" max="5371" width="8.75" style="225" hidden="1" customWidth="1"/>
    <col min="5372" max="5388" width="9" style="225" customWidth="1"/>
    <col min="5389" max="5621" width="8.75" style="225"/>
    <col min="5622" max="5622" width="62.75" style="225" customWidth="1"/>
    <col min="5623" max="5624" width="13.25" style="225" customWidth="1"/>
    <col min="5625" max="5625" width="10.5" style="225" customWidth="1"/>
    <col min="5626" max="5626" width="12.25" style="225" customWidth="1"/>
    <col min="5627" max="5627" width="8.75" style="225" hidden="1" customWidth="1"/>
    <col min="5628" max="5644" width="9" style="225" customWidth="1"/>
    <col min="5645" max="5877" width="8.75" style="225"/>
    <col min="5878" max="5878" width="62.75" style="225" customWidth="1"/>
    <col min="5879" max="5880" width="13.25" style="225" customWidth="1"/>
    <col min="5881" max="5881" width="10.5" style="225" customWidth="1"/>
    <col min="5882" max="5882" width="12.25" style="225" customWidth="1"/>
    <col min="5883" max="5883" width="8.75" style="225" hidden="1" customWidth="1"/>
    <col min="5884" max="5900" width="9" style="225" customWidth="1"/>
    <col min="5901" max="6133" width="8.75" style="225"/>
    <col min="6134" max="6134" width="62.75" style="225" customWidth="1"/>
    <col min="6135" max="6136" width="13.25" style="225" customWidth="1"/>
    <col min="6137" max="6137" width="10.5" style="225" customWidth="1"/>
    <col min="6138" max="6138" width="12.25" style="225" customWidth="1"/>
    <col min="6139" max="6139" width="8.75" style="225" hidden="1" customWidth="1"/>
    <col min="6140" max="6156" width="9" style="225" customWidth="1"/>
    <col min="6157" max="6389" width="8.75" style="225"/>
    <col min="6390" max="6390" width="62.75" style="225" customWidth="1"/>
    <col min="6391" max="6392" width="13.25" style="225" customWidth="1"/>
    <col min="6393" max="6393" width="10.5" style="225" customWidth="1"/>
    <col min="6394" max="6394" width="12.25" style="225" customWidth="1"/>
    <col min="6395" max="6395" width="8.75" style="225" hidden="1" customWidth="1"/>
    <col min="6396" max="6412" width="9" style="225" customWidth="1"/>
    <col min="6413" max="6645" width="8.75" style="225"/>
    <col min="6646" max="6646" width="62.75" style="225" customWidth="1"/>
    <col min="6647" max="6648" width="13.25" style="225" customWidth="1"/>
    <col min="6649" max="6649" width="10.5" style="225" customWidth="1"/>
    <col min="6650" max="6650" width="12.25" style="225" customWidth="1"/>
    <col min="6651" max="6651" width="8.75" style="225" hidden="1" customWidth="1"/>
    <col min="6652" max="6668" width="9" style="225" customWidth="1"/>
    <col min="6669" max="6901" width="8.75" style="225"/>
    <col min="6902" max="6902" width="62.75" style="225" customWidth="1"/>
    <col min="6903" max="6904" width="13.25" style="225" customWidth="1"/>
    <col min="6905" max="6905" width="10.5" style="225" customWidth="1"/>
    <col min="6906" max="6906" width="12.25" style="225" customWidth="1"/>
    <col min="6907" max="6907" width="8.75" style="225" hidden="1" customWidth="1"/>
    <col min="6908" max="6924" width="9" style="225" customWidth="1"/>
    <col min="6925" max="7157" width="8.75" style="225"/>
    <col min="7158" max="7158" width="62.75" style="225" customWidth="1"/>
    <col min="7159" max="7160" width="13.25" style="225" customWidth="1"/>
    <col min="7161" max="7161" width="10.5" style="225" customWidth="1"/>
    <col min="7162" max="7162" width="12.25" style="225" customWidth="1"/>
    <col min="7163" max="7163" width="8.75" style="225" hidden="1" customWidth="1"/>
    <col min="7164" max="7180" width="9" style="225" customWidth="1"/>
    <col min="7181" max="7413" width="8.75" style="225"/>
    <col min="7414" max="7414" width="62.75" style="225" customWidth="1"/>
    <col min="7415" max="7416" width="13.25" style="225" customWidth="1"/>
    <col min="7417" max="7417" width="10.5" style="225" customWidth="1"/>
    <col min="7418" max="7418" width="12.25" style="225" customWidth="1"/>
    <col min="7419" max="7419" width="8.75" style="225" hidden="1" customWidth="1"/>
    <col min="7420" max="7436" width="9" style="225" customWidth="1"/>
    <col min="7437" max="7669" width="8.75" style="225"/>
    <col min="7670" max="7670" width="62.75" style="225" customWidth="1"/>
    <col min="7671" max="7672" width="13.25" style="225" customWidth="1"/>
    <col min="7673" max="7673" width="10.5" style="225" customWidth="1"/>
    <col min="7674" max="7674" width="12.25" style="225" customWidth="1"/>
    <col min="7675" max="7675" width="8.75" style="225" hidden="1" customWidth="1"/>
    <col min="7676" max="7692" width="9" style="225" customWidth="1"/>
    <col min="7693" max="7925" width="8.75" style="225"/>
    <col min="7926" max="7926" width="62.75" style="225" customWidth="1"/>
    <col min="7927" max="7928" width="13.25" style="225" customWidth="1"/>
    <col min="7929" max="7929" width="10.5" style="225" customWidth="1"/>
    <col min="7930" max="7930" width="12.25" style="225" customWidth="1"/>
    <col min="7931" max="7931" width="8.75" style="225" hidden="1" customWidth="1"/>
    <col min="7932" max="7948" width="9" style="225" customWidth="1"/>
    <col min="7949" max="8181" width="8.75" style="225"/>
    <col min="8182" max="8182" width="62.75" style="225" customWidth="1"/>
    <col min="8183" max="8184" width="13.25" style="225" customWidth="1"/>
    <col min="8185" max="8185" width="10.5" style="225" customWidth="1"/>
    <col min="8186" max="8186" width="12.25" style="225" customWidth="1"/>
    <col min="8187" max="8187" width="8.75" style="225" hidden="1" customWidth="1"/>
    <col min="8188" max="8204" width="9" style="225" customWidth="1"/>
    <col min="8205" max="8437" width="8.75" style="225"/>
    <col min="8438" max="8438" width="62.75" style="225" customWidth="1"/>
    <col min="8439" max="8440" width="13.25" style="225" customWidth="1"/>
    <col min="8441" max="8441" width="10.5" style="225" customWidth="1"/>
    <col min="8442" max="8442" width="12.25" style="225" customWidth="1"/>
    <col min="8443" max="8443" width="8.75" style="225" hidden="1" customWidth="1"/>
    <col min="8444" max="8460" width="9" style="225" customWidth="1"/>
    <col min="8461" max="8693" width="8.75" style="225"/>
    <col min="8694" max="8694" width="62.75" style="225" customWidth="1"/>
    <col min="8695" max="8696" width="13.25" style="225" customWidth="1"/>
    <col min="8697" max="8697" width="10.5" style="225" customWidth="1"/>
    <col min="8698" max="8698" width="12.25" style="225" customWidth="1"/>
    <col min="8699" max="8699" width="8.75" style="225" hidden="1" customWidth="1"/>
    <col min="8700" max="8716" width="9" style="225" customWidth="1"/>
    <col min="8717" max="8949" width="8.75" style="225"/>
    <col min="8950" max="8950" width="62.75" style="225" customWidth="1"/>
    <col min="8951" max="8952" width="13.25" style="225" customWidth="1"/>
    <col min="8953" max="8953" width="10.5" style="225" customWidth="1"/>
    <col min="8954" max="8954" width="12.25" style="225" customWidth="1"/>
    <col min="8955" max="8955" width="8.75" style="225" hidden="1" customWidth="1"/>
    <col min="8956" max="8972" width="9" style="225" customWidth="1"/>
    <col min="8973" max="9205" width="8.75" style="225"/>
    <col min="9206" max="9206" width="62.75" style="225" customWidth="1"/>
    <col min="9207" max="9208" width="13.25" style="225" customWidth="1"/>
    <col min="9209" max="9209" width="10.5" style="225" customWidth="1"/>
    <col min="9210" max="9210" width="12.25" style="225" customWidth="1"/>
    <col min="9211" max="9211" width="8.75" style="225" hidden="1" customWidth="1"/>
    <col min="9212" max="9228" width="9" style="225" customWidth="1"/>
    <col min="9229" max="9461" width="8.75" style="225"/>
    <col min="9462" max="9462" width="62.75" style="225" customWidth="1"/>
    <col min="9463" max="9464" width="13.25" style="225" customWidth="1"/>
    <col min="9465" max="9465" width="10.5" style="225" customWidth="1"/>
    <col min="9466" max="9466" width="12.25" style="225" customWidth="1"/>
    <col min="9467" max="9467" width="8.75" style="225" hidden="1" customWidth="1"/>
    <col min="9468" max="9484" width="9" style="225" customWidth="1"/>
    <col min="9485" max="9717" width="8.75" style="225"/>
    <col min="9718" max="9718" width="62.75" style="225" customWidth="1"/>
    <col min="9719" max="9720" width="13.25" style="225" customWidth="1"/>
    <col min="9721" max="9721" width="10.5" style="225" customWidth="1"/>
    <col min="9722" max="9722" width="12.25" style="225" customWidth="1"/>
    <col min="9723" max="9723" width="8.75" style="225" hidden="1" customWidth="1"/>
    <col min="9724" max="9740" width="9" style="225" customWidth="1"/>
    <col min="9741" max="9973" width="8.75" style="225"/>
    <col min="9974" max="9974" width="62.75" style="225" customWidth="1"/>
    <col min="9975" max="9976" width="13.25" style="225" customWidth="1"/>
    <col min="9977" max="9977" width="10.5" style="225" customWidth="1"/>
    <col min="9978" max="9978" width="12.25" style="225" customWidth="1"/>
    <col min="9979" max="9979" width="8.75" style="225" hidden="1" customWidth="1"/>
    <col min="9980" max="9996" width="9" style="225" customWidth="1"/>
    <col min="9997" max="10229" width="8.75" style="225"/>
    <col min="10230" max="10230" width="62.75" style="225" customWidth="1"/>
    <col min="10231" max="10232" width="13.25" style="225" customWidth="1"/>
    <col min="10233" max="10233" width="10.5" style="225" customWidth="1"/>
    <col min="10234" max="10234" width="12.25" style="225" customWidth="1"/>
    <col min="10235" max="10235" width="8.75" style="225" hidden="1" customWidth="1"/>
    <col min="10236" max="10252" width="9" style="225" customWidth="1"/>
    <col min="10253" max="10485" width="8.75" style="225"/>
    <col min="10486" max="10486" width="62.75" style="225" customWidth="1"/>
    <col min="10487" max="10488" width="13.25" style="225" customWidth="1"/>
    <col min="10489" max="10489" width="10.5" style="225" customWidth="1"/>
    <col min="10490" max="10490" width="12.25" style="225" customWidth="1"/>
    <col min="10491" max="10491" width="8.75" style="225" hidden="1" customWidth="1"/>
    <col min="10492" max="10508" width="9" style="225" customWidth="1"/>
    <col min="10509" max="10741" width="8.75" style="225"/>
    <col min="10742" max="10742" width="62.75" style="225" customWidth="1"/>
    <col min="10743" max="10744" width="13.25" style="225" customWidth="1"/>
    <col min="10745" max="10745" width="10.5" style="225" customWidth="1"/>
    <col min="10746" max="10746" width="12.25" style="225" customWidth="1"/>
    <col min="10747" max="10747" width="8.75" style="225" hidden="1" customWidth="1"/>
    <col min="10748" max="10764" width="9" style="225" customWidth="1"/>
    <col min="10765" max="10997" width="8.75" style="225"/>
    <col min="10998" max="10998" width="62.75" style="225" customWidth="1"/>
    <col min="10999" max="11000" width="13.25" style="225" customWidth="1"/>
    <col min="11001" max="11001" width="10.5" style="225" customWidth="1"/>
    <col min="11002" max="11002" width="12.25" style="225" customWidth="1"/>
    <col min="11003" max="11003" width="8.75" style="225" hidden="1" customWidth="1"/>
    <col min="11004" max="11020" width="9" style="225" customWidth="1"/>
    <col min="11021" max="11253" width="8.75" style="225"/>
    <col min="11254" max="11254" width="62.75" style="225" customWidth="1"/>
    <col min="11255" max="11256" width="13.25" style="225" customWidth="1"/>
    <col min="11257" max="11257" width="10.5" style="225" customWidth="1"/>
    <col min="11258" max="11258" width="12.25" style="225" customWidth="1"/>
    <col min="11259" max="11259" width="8.75" style="225" hidden="1" customWidth="1"/>
    <col min="11260" max="11276" width="9" style="225" customWidth="1"/>
    <col min="11277" max="11509" width="8.75" style="225"/>
    <col min="11510" max="11510" width="62.75" style="225" customWidth="1"/>
    <col min="11511" max="11512" width="13.25" style="225" customWidth="1"/>
    <col min="11513" max="11513" width="10.5" style="225" customWidth="1"/>
    <col min="11514" max="11514" width="12.25" style="225" customWidth="1"/>
    <col min="11515" max="11515" width="8.75" style="225" hidden="1" customWidth="1"/>
    <col min="11516" max="11532" width="9" style="225" customWidth="1"/>
    <col min="11533" max="11765" width="8.75" style="225"/>
    <col min="11766" max="11766" width="62.75" style="225" customWidth="1"/>
    <col min="11767" max="11768" width="13.25" style="225" customWidth="1"/>
    <col min="11769" max="11769" width="10.5" style="225" customWidth="1"/>
    <col min="11770" max="11770" width="12.25" style="225" customWidth="1"/>
    <col min="11771" max="11771" width="8.75" style="225" hidden="1" customWidth="1"/>
    <col min="11772" max="11788" width="9" style="225" customWidth="1"/>
    <col min="11789" max="12021" width="8.75" style="225"/>
    <col min="12022" max="12022" width="62.75" style="225" customWidth="1"/>
    <col min="12023" max="12024" width="13.25" style="225" customWidth="1"/>
    <col min="12025" max="12025" width="10.5" style="225" customWidth="1"/>
    <col min="12026" max="12026" width="12.25" style="225" customWidth="1"/>
    <col min="12027" max="12027" width="8.75" style="225" hidden="1" customWidth="1"/>
    <col min="12028" max="12044" width="9" style="225" customWidth="1"/>
    <col min="12045" max="12277" width="8.75" style="225"/>
    <col min="12278" max="12278" width="62.75" style="225" customWidth="1"/>
    <col min="12279" max="12280" width="13.25" style="225" customWidth="1"/>
    <col min="12281" max="12281" width="10.5" style="225" customWidth="1"/>
    <col min="12282" max="12282" width="12.25" style="225" customWidth="1"/>
    <col min="12283" max="12283" width="8.75" style="225" hidden="1" customWidth="1"/>
    <col min="12284" max="12300" width="9" style="225" customWidth="1"/>
    <col min="12301" max="12533" width="8.75" style="225"/>
    <col min="12534" max="12534" width="62.75" style="225" customWidth="1"/>
    <col min="12535" max="12536" width="13.25" style="225" customWidth="1"/>
    <col min="12537" max="12537" width="10.5" style="225" customWidth="1"/>
    <col min="12538" max="12538" width="12.25" style="225" customWidth="1"/>
    <col min="12539" max="12539" width="8.75" style="225" hidden="1" customWidth="1"/>
    <col min="12540" max="12556" width="9" style="225" customWidth="1"/>
    <col min="12557" max="12789" width="8.75" style="225"/>
    <col min="12790" max="12790" width="62.75" style="225" customWidth="1"/>
    <col min="12791" max="12792" width="13.25" style="225" customWidth="1"/>
    <col min="12793" max="12793" width="10.5" style="225" customWidth="1"/>
    <col min="12794" max="12794" width="12.25" style="225" customWidth="1"/>
    <col min="12795" max="12795" width="8.75" style="225" hidden="1" customWidth="1"/>
    <col min="12796" max="12812" width="9" style="225" customWidth="1"/>
    <col min="12813" max="13045" width="8.75" style="225"/>
    <col min="13046" max="13046" width="62.75" style="225" customWidth="1"/>
    <col min="13047" max="13048" width="13.25" style="225" customWidth="1"/>
    <col min="13049" max="13049" width="10.5" style="225" customWidth="1"/>
    <col min="13050" max="13050" width="12.25" style="225" customWidth="1"/>
    <col min="13051" max="13051" width="8.75" style="225" hidden="1" customWidth="1"/>
    <col min="13052" max="13068" width="9" style="225" customWidth="1"/>
    <col min="13069" max="13301" width="8.75" style="225"/>
    <col min="13302" max="13302" width="62.75" style="225" customWidth="1"/>
    <col min="13303" max="13304" width="13.25" style="225" customWidth="1"/>
    <col min="13305" max="13305" width="10.5" style="225" customWidth="1"/>
    <col min="13306" max="13306" width="12.25" style="225" customWidth="1"/>
    <col min="13307" max="13307" width="8.75" style="225" hidden="1" customWidth="1"/>
    <col min="13308" max="13324" width="9" style="225" customWidth="1"/>
    <col min="13325" max="13557" width="8.75" style="225"/>
    <col min="13558" max="13558" width="62.75" style="225" customWidth="1"/>
    <col min="13559" max="13560" width="13.25" style="225" customWidth="1"/>
    <col min="13561" max="13561" width="10.5" style="225" customWidth="1"/>
    <col min="13562" max="13562" width="12.25" style="225" customWidth="1"/>
    <col min="13563" max="13563" width="8.75" style="225" hidden="1" customWidth="1"/>
    <col min="13564" max="13580" width="9" style="225" customWidth="1"/>
    <col min="13581" max="13813" width="8.75" style="225"/>
    <col min="13814" max="13814" width="62.75" style="225" customWidth="1"/>
    <col min="13815" max="13816" width="13.25" style="225" customWidth="1"/>
    <col min="13817" max="13817" width="10.5" style="225" customWidth="1"/>
    <col min="13818" max="13818" width="12.25" style="225" customWidth="1"/>
    <col min="13819" max="13819" width="8.75" style="225" hidden="1" customWidth="1"/>
    <col min="13820" max="13836" width="9" style="225" customWidth="1"/>
    <col min="13837" max="14069" width="8.75" style="225"/>
    <col min="14070" max="14070" width="62.75" style="225" customWidth="1"/>
    <col min="14071" max="14072" width="13.25" style="225" customWidth="1"/>
    <col min="14073" max="14073" width="10.5" style="225" customWidth="1"/>
    <col min="14074" max="14074" width="12.25" style="225" customWidth="1"/>
    <col min="14075" max="14075" width="8.75" style="225" hidden="1" customWidth="1"/>
    <col min="14076" max="14092" width="9" style="225" customWidth="1"/>
    <col min="14093" max="14325" width="8.75" style="225"/>
    <col min="14326" max="14326" width="62.75" style="225" customWidth="1"/>
    <col min="14327" max="14328" width="13.25" style="225" customWidth="1"/>
    <col min="14329" max="14329" width="10.5" style="225" customWidth="1"/>
    <col min="14330" max="14330" width="12.25" style="225" customWidth="1"/>
    <col min="14331" max="14331" width="8.75" style="225" hidden="1" customWidth="1"/>
    <col min="14332" max="14348" width="9" style="225" customWidth="1"/>
    <col min="14349" max="14581" width="8.75" style="225"/>
    <col min="14582" max="14582" width="62.75" style="225" customWidth="1"/>
    <col min="14583" max="14584" width="13.25" style="225" customWidth="1"/>
    <col min="14585" max="14585" width="10.5" style="225" customWidth="1"/>
    <col min="14586" max="14586" width="12.25" style="225" customWidth="1"/>
    <col min="14587" max="14587" width="8.75" style="225" hidden="1" customWidth="1"/>
    <col min="14588" max="14604" width="9" style="225" customWidth="1"/>
    <col min="14605" max="14837" width="8.75" style="225"/>
    <col min="14838" max="14838" width="62.75" style="225" customWidth="1"/>
    <col min="14839" max="14840" width="13.25" style="225" customWidth="1"/>
    <col min="14841" max="14841" width="10.5" style="225" customWidth="1"/>
    <col min="14842" max="14842" width="12.25" style="225" customWidth="1"/>
    <col min="14843" max="14843" width="8.75" style="225" hidden="1" customWidth="1"/>
    <col min="14844" max="14860" width="9" style="225" customWidth="1"/>
    <col min="14861" max="15093" width="8.75" style="225"/>
    <col min="15094" max="15094" width="62.75" style="225" customWidth="1"/>
    <col min="15095" max="15096" width="13.25" style="225" customWidth="1"/>
    <col min="15097" max="15097" width="10.5" style="225" customWidth="1"/>
    <col min="15098" max="15098" width="12.25" style="225" customWidth="1"/>
    <col min="15099" max="15099" width="8.75" style="225" hidden="1" customWidth="1"/>
    <col min="15100" max="15116" width="9" style="225" customWidth="1"/>
    <col min="15117" max="15349" width="8.75" style="225"/>
    <col min="15350" max="15350" width="62.75" style="225" customWidth="1"/>
    <col min="15351" max="15352" width="13.25" style="225" customWidth="1"/>
    <col min="15353" max="15353" width="10.5" style="225" customWidth="1"/>
    <col min="15354" max="15354" width="12.25" style="225" customWidth="1"/>
    <col min="15355" max="15355" width="8.75" style="225" hidden="1" customWidth="1"/>
    <col min="15356" max="15372" width="9" style="225" customWidth="1"/>
    <col min="15373" max="15605" width="8.75" style="225"/>
    <col min="15606" max="15606" width="62.75" style="225" customWidth="1"/>
    <col min="15607" max="15608" width="13.25" style="225" customWidth="1"/>
    <col min="15609" max="15609" width="10.5" style="225" customWidth="1"/>
    <col min="15610" max="15610" width="12.25" style="225" customWidth="1"/>
    <col min="15611" max="15611" width="8.75" style="225" hidden="1" customWidth="1"/>
    <col min="15612" max="15628" width="9" style="225" customWidth="1"/>
    <col min="15629" max="15861" width="8.75" style="225"/>
    <col min="15862" max="15862" width="62.75" style="225" customWidth="1"/>
    <col min="15863" max="15864" width="13.25" style="225" customWidth="1"/>
    <col min="15865" max="15865" width="10.5" style="225" customWidth="1"/>
    <col min="15866" max="15866" width="12.25" style="225" customWidth="1"/>
    <col min="15867" max="15867" width="8.75" style="225" hidden="1" customWidth="1"/>
    <col min="15868" max="15884" width="9" style="225" customWidth="1"/>
    <col min="15885" max="16117" width="8.75" style="225"/>
    <col min="16118" max="16118" width="62.75" style="225" customWidth="1"/>
    <col min="16119" max="16120" width="13.25" style="225" customWidth="1"/>
    <col min="16121" max="16121" width="10.5" style="225" customWidth="1"/>
    <col min="16122" max="16122" width="12.25" style="225" customWidth="1"/>
    <col min="16123" max="16123" width="8.75" style="225" hidden="1" customWidth="1"/>
    <col min="16124" max="16140" width="9" style="225" customWidth="1"/>
    <col min="16141" max="16384" width="8.75" style="225"/>
  </cols>
  <sheetData>
    <row r="1" ht="31.5" customHeight="1" spans="1:5">
      <c r="A1" s="226" t="s">
        <v>1455</v>
      </c>
      <c r="B1" s="226"/>
      <c r="C1" s="226"/>
      <c r="D1" s="226"/>
      <c r="E1" s="226"/>
    </row>
    <row r="2" s="222" customFormat="1" ht="15" customHeight="1" spans="1:5">
      <c r="A2" s="227"/>
      <c r="E2" s="228" t="s">
        <v>54</v>
      </c>
    </row>
    <row r="3" s="223" customFormat="1" ht="52.5" customHeight="1" spans="1:5">
      <c r="A3" s="184" t="s">
        <v>55</v>
      </c>
      <c r="B3" s="185" t="s">
        <v>56</v>
      </c>
      <c r="C3" s="185" t="s">
        <v>57</v>
      </c>
      <c r="D3" s="160" t="s">
        <v>58</v>
      </c>
      <c r="E3" s="160" t="s">
        <v>59</v>
      </c>
    </row>
    <row r="4" s="223" customFormat="1" ht="20.1" customHeight="1" spans="1:5">
      <c r="A4" s="132" t="s">
        <v>1424</v>
      </c>
      <c r="B4" s="202"/>
      <c r="C4" s="202"/>
      <c r="D4" s="203"/>
      <c r="E4" s="203"/>
    </row>
    <row r="5" s="223" customFormat="1" ht="20.1" customHeight="1" spans="1:5">
      <c r="A5" s="132" t="s">
        <v>1456</v>
      </c>
      <c r="B5" s="202"/>
      <c r="C5" s="202"/>
      <c r="D5" s="203"/>
      <c r="E5" s="203"/>
    </row>
    <row r="6" s="223" customFormat="1" ht="20.1" customHeight="1" spans="1:5">
      <c r="A6" s="132" t="s">
        <v>1425</v>
      </c>
      <c r="B6" s="202">
        <f>B7+B8</f>
        <v>1399</v>
      </c>
      <c r="C6" s="202">
        <f>C7+C8</f>
        <v>1122</v>
      </c>
      <c r="D6" s="203">
        <f t="shared" ref="D5:D35" si="0">C6/B6*100</f>
        <v>80.2</v>
      </c>
      <c r="E6" s="203">
        <v>55.4</v>
      </c>
    </row>
    <row r="7" s="223" customFormat="1" ht="20.1" customHeight="1" spans="1:5">
      <c r="A7" s="132" t="s">
        <v>1457</v>
      </c>
      <c r="B7" s="202">
        <v>1279</v>
      </c>
      <c r="C7" s="202">
        <v>1002</v>
      </c>
      <c r="D7" s="203">
        <f t="shared" si="0"/>
        <v>78.3</v>
      </c>
      <c r="E7" s="203">
        <v>53.6</v>
      </c>
    </row>
    <row r="8" s="223" customFormat="1" ht="20.1" customHeight="1" spans="1:5">
      <c r="A8" s="132" t="s">
        <v>1458</v>
      </c>
      <c r="B8" s="202">
        <v>120</v>
      </c>
      <c r="C8" s="202">
        <v>120</v>
      </c>
      <c r="D8" s="203">
        <f t="shared" si="0"/>
        <v>100</v>
      </c>
      <c r="E8" s="203">
        <v>77.4</v>
      </c>
    </row>
    <row r="9" s="223" customFormat="1" ht="20.1" customHeight="1" spans="1:5">
      <c r="A9" s="132" t="s">
        <v>1426</v>
      </c>
      <c r="B9" s="202"/>
      <c r="C9" s="202"/>
      <c r="D9" s="203"/>
      <c r="E9" s="203"/>
    </row>
    <row r="10" s="223" customFormat="1" ht="20.1" customHeight="1" spans="1:5">
      <c r="A10" s="132" t="s">
        <v>1459</v>
      </c>
      <c r="B10" s="202"/>
      <c r="C10" s="202"/>
      <c r="D10" s="203"/>
      <c r="E10" s="203"/>
    </row>
    <row r="11" s="223" customFormat="1" ht="20.1" customHeight="1" spans="1:5">
      <c r="A11" s="132" t="s">
        <v>1427</v>
      </c>
      <c r="B11" s="202">
        <f>SUM(B12:B17)</f>
        <v>53443</v>
      </c>
      <c r="C11" s="202">
        <f>SUM(C12:C17)</f>
        <v>47916</v>
      </c>
      <c r="D11" s="203">
        <f t="shared" si="0"/>
        <v>89.7</v>
      </c>
      <c r="E11" s="203">
        <v>96.5</v>
      </c>
    </row>
    <row r="12" s="223" customFormat="1" ht="20.1" customHeight="1" spans="1:5">
      <c r="A12" s="132" t="s">
        <v>1460</v>
      </c>
      <c r="B12" s="202">
        <v>47064</v>
      </c>
      <c r="C12" s="202">
        <v>42528</v>
      </c>
      <c r="D12" s="203">
        <f t="shared" si="0"/>
        <v>90.4</v>
      </c>
      <c r="E12" s="203">
        <v>97.1</v>
      </c>
    </row>
    <row r="13" s="223" customFormat="1" ht="20.1" customHeight="1" spans="1:5">
      <c r="A13" s="132" t="s">
        <v>1461</v>
      </c>
      <c r="B13" s="202">
        <v>398</v>
      </c>
      <c r="C13" s="202">
        <v>398</v>
      </c>
      <c r="D13" s="203">
        <f t="shared" si="0"/>
        <v>100</v>
      </c>
      <c r="E13" s="203">
        <v>46</v>
      </c>
    </row>
    <row r="14" s="223" customFormat="1" ht="20.1" customHeight="1" spans="1:5">
      <c r="A14" s="132" t="s">
        <v>1462</v>
      </c>
      <c r="B14" s="202">
        <v>1060</v>
      </c>
      <c r="C14" s="202">
        <v>1060</v>
      </c>
      <c r="D14" s="203">
        <f t="shared" si="0"/>
        <v>100</v>
      </c>
      <c r="E14" s="203">
        <v>37.6</v>
      </c>
    </row>
    <row r="15" s="223" customFormat="1" ht="20.1" customHeight="1" spans="1:5">
      <c r="A15" s="132" t="s">
        <v>1463</v>
      </c>
      <c r="B15" s="202">
        <v>3545</v>
      </c>
      <c r="C15" s="202">
        <v>3257</v>
      </c>
      <c r="D15" s="203">
        <f t="shared" si="0"/>
        <v>91.9</v>
      </c>
      <c r="E15" s="203">
        <v>250.5</v>
      </c>
    </row>
    <row r="16" s="223" customFormat="1" ht="20.1" customHeight="1" spans="1:5">
      <c r="A16" s="132" t="s">
        <v>1464</v>
      </c>
      <c r="B16" s="202">
        <v>655</v>
      </c>
      <c r="C16" s="202">
        <v>458</v>
      </c>
      <c r="D16" s="203">
        <f t="shared" si="0"/>
        <v>69.9</v>
      </c>
      <c r="E16" s="203">
        <v>77.6</v>
      </c>
    </row>
    <row r="17" s="223" customFormat="1" ht="20.1" customHeight="1" spans="1:5">
      <c r="A17" s="132" t="s">
        <v>1465</v>
      </c>
      <c r="B17" s="202">
        <v>721</v>
      </c>
      <c r="C17" s="202">
        <v>215</v>
      </c>
      <c r="D17" s="203">
        <f t="shared" si="0"/>
        <v>29.8</v>
      </c>
      <c r="E17" s="203">
        <v>76</v>
      </c>
    </row>
    <row r="18" s="223" customFormat="1" ht="20.1" customHeight="1" spans="1:5">
      <c r="A18" s="132" t="s">
        <v>1428</v>
      </c>
      <c r="B18" s="202">
        <f>B19+B20</f>
        <v>1081</v>
      </c>
      <c r="C18" s="202">
        <f>C19+C20</f>
        <v>1081</v>
      </c>
      <c r="D18" s="203">
        <f t="shared" si="0"/>
        <v>100</v>
      </c>
      <c r="E18" s="203">
        <v>83.5</v>
      </c>
    </row>
    <row r="19" s="223" customFormat="1" ht="20.1" customHeight="1" spans="1:5">
      <c r="A19" s="132" t="s">
        <v>1466</v>
      </c>
      <c r="B19" s="202">
        <v>217</v>
      </c>
      <c r="C19" s="202">
        <v>217</v>
      </c>
      <c r="D19" s="203">
        <f t="shared" si="0"/>
        <v>100</v>
      </c>
      <c r="E19" s="203">
        <v>43.1</v>
      </c>
    </row>
    <row r="20" s="223" customFormat="1" ht="20.1" customHeight="1" spans="1:5">
      <c r="A20" s="132" t="s">
        <v>1467</v>
      </c>
      <c r="B20" s="202">
        <v>864</v>
      </c>
      <c r="C20" s="202">
        <v>864</v>
      </c>
      <c r="D20" s="203">
        <f t="shared" si="0"/>
        <v>100</v>
      </c>
      <c r="E20" s="203">
        <v>109.4</v>
      </c>
    </row>
    <row r="21" s="223" customFormat="1" ht="20.1" customHeight="1" spans="1:5">
      <c r="A21" s="132" t="s">
        <v>1429</v>
      </c>
      <c r="B21" s="202"/>
      <c r="C21" s="202"/>
      <c r="D21" s="203"/>
      <c r="E21" s="203"/>
    </row>
    <row r="22" s="223" customFormat="1" ht="20.1" customHeight="1" spans="1:5">
      <c r="A22" s="132" t="s">
        <v>1468</v>
      </c>
      <c r="B22" s="202"/>
      <c r="C22" s="202"/>
      <c r="D22" s="203"/>
      <c r="E22" s="203"/>
    </row>
    <row r="23" s="223" customFormat="1" ht="20.1" customHeight="1" spans="1:5">
      <c r="A23" s="132" t="s">
        <v>1469</v>
      </c>
      <c r="B23" s="202"/>
      <c r="C23" s="202"/>
      <c r="D23" s="203"/>
      <c r="E23" s="203"/>
    </row>
    <row r="24" s="223" customFormat="1" ht="20.1" customHeight="1" spans="1:5">
      <c r="A24" s="132" t="s">
        <v>1430</v>
      </c>
      <c r="B24" s="202"/>
      <c r="C24" s="202"/>
      <c r="D24" s="203"/>
      <c r="E24" s="203"/>
    </row>
    <row r="25" s="223" customFormat="1" ht="20.1" customHeight="1" spans="1:5">
      <c r="A25" s="132" t="s">
        <v>1470</v>
      </c>
      <c r="B25" s="202"/>
      <c r="C25" s="202"/>
      <c r="D25" s="203"/>
      <c r="E25" s="203"/>
    </row>
    <row r="26" s="223" customFormat="1" ht="20.1" customHeight="1" spans="1:5">
      <c r="A26" s="132" t="s">
        <v>1471</v>
      </c>
      <c r="B26" s="202"/>
      <c r="C26" s="202"/>
      <c r="D26" s="203"/>
      <c r="E26" s="203"/>
    </row>
    <row r="27" s="223" customFormat="1" ht="20.1" customHeight="1" spans="1:5">
      <c r="A27" s="132" t="s">
        <v>1431</v>
      </c>
      <c r="B27" s="202"/>
      <c r="C27" s="202"/>
      <c r="D27" s="203"/>
      <c r="E27" s="203">
        <v>0</v>
      </c>
    </row>
    <row r="28" s="223" customFormat="1" ht="20.1" customHeight="1" spans="1:5">
      <c r="A28" s="132" t="s">
        <v>1472</v>
      </c>
      <c r="B28" s="202"/>
      <c r="C28" s="202"/>
      <c r="D28" s="203"/>
      <c r="E28" s="203">
        <v>0</v>
      </c>
    </row>
    <row r="29" s="223" customFormat="1" ht="20.1" customHeight="1" spans="1:5">
      <c r="A29" s="132" t="s">
        <v>1238</v>
      </c>
      <c r="B29" s="202">
        <f>SUM(B30:B32)</f>
        <v>3425</v>
      </c>
      <c r="C29" s="202">
        <f>SUM(C30:C32)</f>
        <v>3008</v>
      </c>
      <c r="D29" s="203">
        <f t="shared" si="0"/>
        <v>87.8</v>
      </c>
      <c r="E29" s="203">
        <v>33.5</v>
      </c>
    </row>
    <row r="30" s="223" customFormat="1" ht="20.1" customHeight="1" spans="1:5">
      <c r="A30" s="132" t="s">
        <v>1473</v>
      </c>
      <c r="B30" s="202"/>
      <c r="C30" s="202"/>
      <c r="D30" s="203"/>
      <c r="E30" s="203"/>
    </row>
    <row r="31" s="223" customFormat="1" ht="20.1" customHeight="1" spans="1:5">
      <c r="A31" s="132" t="s">
        <v>1474</v>
      </c>
      <c r="B31" s="202">
        <v>1221</v>
      </c>
      <c r="C31" s="202">
        <v>852</v>
      </c>
      <c r="D31" s="203">
        <f t="shared" si="0"/>
        <v>69.8</v>
      </c>
      <c r="E31" s="203">
        <v>57</v>
      </c>
    </row>
    <row r="32" s="223" customFormat="1" ht="20.1" customHeight="1" spans="1:5">
      <c r="A32" s="132" t="s">
        <v>1475</v>
      </c>
      <c r="B32" s="202">
        <v>2204</v>
      </c>
      <c r="C32" s="202">
        <v>2156</v>
      </c>
      <c r="D32" s="203">
        <f t="shared" si="0"/>
        <v>97.8</v>
      </c>
      <c r="E32" s="203">
        <v>28.8</v>
      </c>
    </row>
    <row r="33" s="223" customFormat="1" ht="20.1" customHeight="1" spans="1:5">
      <c r="A33" s="132" t="s">
        <v>1432</v>
      </c>
      <c r="B33" s="202">
        <v>660</v>
      </c>
      <c r="C33" s="202"/>
      <c r="D33" s="203">
        <f t="shared" si="0"/>
        <v>0</v>
      </c>
      <c r="E33" s="203">
        <v>0</v>
      </c>
    </row>
    <row r="34" s="223" customFormat="1" ht="20.1" customHeight="1" spans="1:5">
      <c r="A34" s="132" t="s">
        <v>1433</v>
      </c>
      <c r="B34" s="202">
        <v>1</v>
      </c>
      <c r="C34" s="202"/>
      <c r="D34" s="203">
        <f t="shared" si="0"/>
        <v>0</v>
      </c>
      <c r="E34" s="203">
        <v>0</v>
      </c>
    </row>
    <row r="35" s="224" customFormat="1" ht="20.1" customHeight="1" spans="1:5">
      <c r="A35" s="229" t="s">
        <v>1434</v>
      </c>
      <c r="B35" s="206">
        <f>B4+B6+B9+B11+B18+B21+B24+B27+B29+B33+B34</f>
        <v>60009</v>
      </c>
      <c r="C35" s="206">
        <f>C4+C6+C9+C11+C18+C21+C24+C27+C29+C33+C34</f>
        <v>53127</v>
      </c>
      <c r="D35" s="207">
        <f t="shared" si="0"/>
        <v>88.5</v>
      </c>
      <c r="E35" s="207">
        <v>85.3</v>
      </c>
    </row>
    <row r="36" s="224" customFormat="1" ht="20.1" customHeight="1" spans="1:5">
      <c r="A36" s="230" t="s">
        <v>123</v>
      </c>
      <c r="B36" s="206"/>
      <c r="C36" s="206">
        <v>137</v>
      </c>
      <c r="D36" s="207"/>
      <c r="E36" s="207">
        <v>0.8</v>
      </c>
    </row>
    <row r="37" s="224" customFormat="1" ht="20.1" customHeight="1" spans="1:5">
      <c r="A37" s="230" t="s">
        <v>124</v>
      </c>
      <c r="B37" s="206"/>
      <c r="C37" s="206">
        <f>SUM(C39:C41)</f>
        <v>9531</v>
      </c>
      <c r="D37" s="207"/>
      <c r="E37" s="207">
        <v>78.5</v>
      </c>
    </row>
    <row r="38" s="223" customFormat="1" ht="20.1" hidden="1" customHeight="1" spans="1:5">
      <c r="A38" s="231" t="s">
        <v>1476</v>
      </c>
      <c r="B38" s="202"/>
      <c r="C38" s="202"/>
      <c r="D38" s="203"/>
      <c r="E38" s="207" t="e">
        <v>#DIV/0!</v>
      </c>
    </row>
    <row r="39" s="223" customFormat="1" ht="20.1" customHeight="1" spans="1:5">
      <c r="A39" s="231" t="s">
        <v>1436</v>
      </c>
      <c r="B39" s="202"/>
      <c r="C39" s="202">
        <v>1966</v>
      </c>
      <c r="D39" s="203"/>
      <c r="E39" s="207">
        <v>87.3</v>
      </c>
    </row>
    <row r="40" s="223" customFormat="1" ht="20.1" customHeight="1" spans="1:5">
      <c r="A40" s="231" t="s">
        <v>1437</v>
      </c>
      <c r="B40" s="202"/>
      <c r="C40" s="202">
        <v>683</v>
      </c>
      <c r="D40" s="203"/>
      <c r="E40" s="207">
        <v>100</v>
      </c>
    </row>
    <row r="41" s="223" customFormat="1" ht="20.1" customHeight="1" spans="1:5">
      <c r="A41" s="231" t="s">
        <v>1438</v>
      </c>
      <c r="B41" s="202"/>
      <c r="C41" s="202">
        <v>6882</v>
      </c>
      <c r="D41" s="203"/>
      <c r="E41" s="207">
        <v>74.8</v>
      </c>
    </row>
    <row r="42" s="224" customFormat="1" ht="20.1" customHeight="1" spans="1:5">
      <c r="A42" s="229" t="s">
        <v>133</v>
      </c>
      <c r="B42" s="206"/>
      <c r="C42" s="206">
        <f>C35+C36+C37</f>
        <v>62795</v>
      </c>
      <c r="D42" s="203"/>
      <c r="E42" s="207">
        <v>68.1</v>
      </c>
    </row>
    <row r="43" ht="33" customHeight="1" spans="1:5">
      <c r="A43" s="232"/>
      <c r="B43" s="232"/>
      <c r="C43" s="232"/>
      <c r="D43" s="232"/>
      <c r="E43" s="232"/>
    </row>
    <row r="44" ht="32.25" customHeight="1" spans="1:5">
      <c r="A44" s="232"/>
      <c r="B44" s="232"/>
      <c r="C44" s="232"/>
      <c r="D44" s="232"/>
      <c r="E44" s="232"/>
    </row>
    <row r="45" ht="21" customHeight="1" spans="1:5">
      <c r="A45" s="232"/>
      <c r="B45" s="232"/>
      <c r="C45" s="232"/>
      <c r="D45" s="232"/>
      <c r="E45" s="232"/>
    </row>
  </sheetData>
  <mergeCells count="4">
    <mergeCell ref="A1:E1"/>
    <mergeCell ref="A43:E43"/>
    <mergeCell ref="A44:E44"/>
    <mergeCell ref="A45:E45"/>
  </mergeCells>
  <printOptions horizontalCentered="1"/>
  <pageMargins left="0.707638888888889" right="0.707638888888889" top="0.668055555555556" bottom="0.511805555555556" header="0.313888888888889" footer="0.15625"/>
  <pageSetup paperSize="9" scale="77" firstPageNumber="42" orientation="portrait" useFirstPageNumber="1"/>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Zeros="0" workbookViewId="0">
      <selection activeCell="A1" sqref="A1:R1"/>
    </sheetView>
  </sheetViews>
  <sheetFormatPr defaultColWidth="9" defaultRowHeight="14.25"/>
  <cols>
    <col min="1" max="1" width="23.5" style="150" customWidth="1"/>
    <col min="2" max="2" width="9.5" style="150" customWidth="1"/>
    <col min="3" max="11" width="10.875" style="150" customWidth="1"/>
    <col min="12" max="16384" width="9" style="150"/>
  </cols>
  <sheetData>
    <row r="1" ht="20.25" spans="1:18">
      <c r="A1" s="211" t="s">
        <v>1477</v>
      </c>
      <c r="B1" s="211"/>
      <c r="C1" s="211"/>
      <c r="D1" s="211"/>
      <c r="E1" s="211"/>
      <c r="F1" s="211"/>
      <c r="G1" s="211"/>
      <c r="H1" s="211"/>
      <c r="I1" s="211"/>
      <c r="J1" s="211"/>
      <c r="K1" s="211"/>
      <c r="L1" s="211"/>
      <c r="M1" s="211"/>
      <c r="N1" s="211"/>
      <c r="O1" s="211"/>
      <c r="P1" s="211"/>
      <c r="Q1" s="211"/>
      <c r="R1" s="211"/>
    </row>
    <row r="2" spans="1:18">
      <c r="A2" s="212"/>
      <c r="B2" s="213"/>
      <c r="C2" s="213"/>
      <c r="D2" s="213"/>
      <c r="E2" s="213"/>
      <c r="F2" s="213"/>
      <c r="G2" s="213"/>
      <c r="H2" s="213"/>
      <c r="I2" s="213"/>
      <c r="J2" s="213"/>
      <c r="L2" s="155"/>
      <c r="R2" s="155" t="s">
        <v>54</v>
      </c>
    </row>
    <row r="3" s="148" customFormat="1" ht="35.1" customHeight="1" spans="1:18">
      <c r="A3" s="214" t="s">
        <v>1478</v>
      </c>
      <c r="B3" s="215" t="s">
        <v>1333</v>
      </c>
      <c r="C3" s="215" t="s">
        <v>1334</v>
      </c>
      <c r="D3" s="215" t="s">
        <v>1335</v>
      </c>
      <c r="E3" s="215" t="s">
        <v>1336</v>
      </c>
      <c r="F3" s="215" t="s">
        <v>1337</v>
      </c>
      <c r="G3" s="215" t="s">
        <v>1338</v>
      </c>
      <c r="H3" s="215" t="s">
        <v>1339</v>
      </c>
      <c r="I3" s="215" t="s">
        <v>1340</v>
      </c>
      <c r="J3" s="215" t="s">
        <v>1341</v>
      </c>
      <c r="K3" s="215" t="s">
        <v>1342</v>
      </c>
      <c r="L3" s="215" t="s">
        <v>1343</v>
      </c>
      <c r="M3" s="215" t="s">
        <v>1344</v>
      </c>
      <c r="N3" s="215" t="s">
        <v>1345</v>
      </c>
      <c r="O3" s="215" t="s">
        <v>1346</v>
      </c>
      <c r="P3" s="215" t="s">
        <v>1347</v>
      </c>
      <c r="Q3" s="215" t="s">
        <v>1348</v>
      </c>
      <c r="R3" s="215" t="s">
        <v>1349</v>
      </c>
    </row>
    <row r="4" s="111" customFormat="1" ht="22.9" customHeight="1" spans="1:18">
      <c r="A4" s="132" t="s">
        <v>1479</v>
      </c>
      <c r="B4" s="132">
        <f t="shared" ref="B4:B9" si="0">SUM(C4:R4)</f>
        <v>0</v>
      </c>
      <c r="C4" s="132"/>
      <c r="D4" s="132"/>
      <c r="E4" s="132"/>
      <c r="F4" s="132"/>
      <c r="G4" s="132"/>
      <c r="H4" s="132"/>
      <c r="I4" s="132"/>
      <c r="J4" s="220"/>
      <c r="K4" s="220"/>
      <c r="L4" s="220"/>
      <c r="M4" s="220"/>
      <c r="N4" s="220"/>
      <c r="O4" s="220"/>
      <c r="P4" s="220"/>
      <c r="Q4" s="220"/>
      <c r="R4" s="220"/>
    </row>
    <row r="5" s="111" customFormat="1" ht="22.9" customHeight="1" spans="1:18">
      <c r="A5" s="132" t="s">
        <v>1480</v>
      </c>
      <c r="B5" s="132">
        <f t="shared" si="0"/>
        <v>5266.18</v>
      </c>
      <c r="C5" s="132">
        <v>2778</v>
      </c>
      <c r="D5" s="132">
        <v>434</v>
      </c>
      <c r="E5" s="132">
        <v>205.26</v>
      </c>
      <c r="F5" s="132">
        <v>200.7</v>
      </c>
      <c r="G5" s="132">
        <v>75</v>
      </c>
      <c r="H5" s="132">
        <v>120</v>
      </c>
      <c r="I5" s="132">
        <v>500</v>
      </c>
      <c r="J5" s="221">
        <v>60</v>
      </c>
      <c r="K5" s="221">
        <v>165</v>
      </c>
      <c r="L5" s="221">
        <v>65</v>
      </c>
      <c r="M5" s="221">
        <v>130</v>
      </c>
      <c r="N5" s="221">
        <v>305</v>
      </c>
      <c r="O5" s="221">
        <v>45</v>
      </c>
      <c r="P5" s="221">
        <v>45</v>
      </c>
      <c r="Q5" s="221">
        <v>63.22</v>
      </c>
      <c r="R5" s="221">
        <v>75</v>
      </c>
    </row>
    <row r="6" s="111" customFormat="1" ht="22.9" customHeight="1" spans="1:18">
      <c r="A6" s="132" t="s">
        <v>1481</v>
      </c>
      <c r="B6" s="132">
        <f t="shared" si="0"/>
        <v>0</v>
      </c>
      <c r="C6" s="132"/>
      <c r="D6" s="132"/>
      <c r="E6" s="132"/>
      <c r="F6" s="132"/>
      <c r="G6" s="216"/>
      <c r="H6" s="132"/>
      <c r="I6" s="132"/>
      <c r="J6" s="221"/>
      <c r="K6" s="221"/>
      <c r="L6" s="221"/>
      <c r="M6" s="221"/>
      <c r="N6" s="221"/>
      <c r="O6" s="221"/>
      <c r="P6" s="221"/>
      <c r="Q6" s="221"/>
      <c r="R6" s="221"/>
    </row>
    <row r="7" s="111" customFormat="1" ht="22.9" customHeight="1" spans="1:18">
      <c r="A7" s="132" t="s">
        <v>1482</v>
      </c>
      <c r="B7" s="132">
        <f t="shared" si="0"/>
        <v>0</v>
      </c>
      <c r="C7" s="132"/>
      <c r="D7" s="132"/>
      <c r="E7" s="132"/>
      <c r="F7" s="132"/>
      <c r="G7" s="132"/>
      <c r="H7" s="132"/>
      <c r="I7" s="132"/>
      <c r="J7" s="221"/>
      <c r="K7" s="221"/>
      <c r="L7" s="221"/>
      <c r="M7" s="221"/>
      <c r="N7" s="221"/>
      <c r="O7" s="221"/>
      <c r="P7" s="221"/>
      <c r="Q7" s="221"/>
      <c r="R7" s="221"/>
    </row>
    <row r="8" s="111" customFormat="1" ht="22.9" customHeight="1" spans="1:18">
      <c r="A8" s="132" t="s">
        <v>1483</v>
      </c>
      <c r="B8" s="132">
        <f t="shared" si="0"/>
        <v>9</v>
      </c>
      <c r="C8" s="132"/>
      <c r="D8" s="132"/>
      <c r="E8" s="132"/>
      <c r="F8" s="132"/>
      <c r="G8" s="132"/>
      <c r="H8" s="132"/>
      <c r="I8" s="132"/>
      <c r="J8" s="221"/>
      <c r="K8" s="221"/>
      <c r="L8" s="221"/>
      <c r="M8" s="221"/>
      <c r="N8" s="221">
        <v>9</v>
      </c>
      <c r="O8" s="221"/>
      <c r="P8" s="221"/>
      <c r="Q8" s="221"/>
      <c r="R8" s="221"/>
    </row>
    <row r="9" s="111" customFormat="1" ht="22.9" customHeight="1" spans="1:18">
      <c r="A9" s="217" t="s">
        <v>122</v>
      </c>
      <c r="B9" s="132">
        <f t="shared" si="0"/>
        <v>5275.18</v>
      </c>
      <c r="C9" s="132">
        <f t="shared" ref="C9:R9" si="1">SUM(C4:C8)</f>
        <v>2778</v>
      </c>
      <c r="D9" s="132">
        <f t="shared" si="1"/>
        <v>434</v>
      </c>
      <c r="E9" s="132">
        <f t="shared" si="1"/>
        <v>205.26</v>
      </c>
      <c r="F9" s="132">
        <f t="shared" si="1"/>
        <v>200.7</v>
      </c>
      <c r="G9" s="132">
        <f t="shared" si="1"/>
        <v>75</v>
      </c>
      <c r="H9" s="132">
        <f t="shared" si="1"/>
        <v>120</v>
      </c>
      <c r="I9" s="132">
        <f t="shared" si="1"/>
        <v>500</v>
      </c>
      <c r="J9" s="132">
        <f t="shared" si="1"/>
        <v>60</v>
      </c>
      <c r="K9" s="132">
        <f t="shared" si="1"/>
        <v>165</v>
      </c>
      <c r="L9" s="132">
        <f t="shared" si="1"/>
        <v>65</v>
      </c>
      <c r="M9" s="132">
        <f t="shared" si="1"/>
        <v>130</v>
      </c>
      <c r="N9" s="132">
        <f t="shared" si="1"/>
        <v>314</v>
      </c>
      <c r="O9" s="132">
        <f t="shared" si="1"/>
        <v>45</v>
      </c>
      <c r="P9" s="132">
        <f t="shared" si="1"/>
        <v>45</v>
      </c>
      <c r="Q9" s="132">
        <f t="shared" si="1"/>
        <v>63.22</v>
      </c>
      <c r="R9" s="132">
        <f t="shared" si="1"/>
        <v>75</v>
      </c>
    </row>
    <row r="10" ht="28" customHeight="1" spans="1:12">
      <c r="A10" s="218"/>
      <c r="B10" s="219"/>
      <c r="C10" s="219"/>
      <c r="D10" s="219"/>
      <c r="E10" s="219"/>
      <c r="F10" s="219"/>
      <c r="G10" s="219"/>
      <c r="H10" s="219"/>
      <c r="I10" s="219"/>
      <c r="J10" s="219"/>
      <c r="K10" s="219"/>
      <c r="L10" s="219"/>
    </row>
    <row r="19" spans="8:8">
      <c r="H19" s="111"/>
    </row>
  </sheetData>
  <mergeCells count="2">
    <mergeCell ref="A1:R1"/>
    <mergeCell ref="A10:L10"/>
  </mergeCells>
  <pageMargins left="0.707638888888889" right="0.707638888888889" top="0.747916666666667" bottom="0.747916666666667" header="0.313888888888889" footer="0.313888888888889"/>
  <pageSetup paperSize="9" scale="87" firstPageNumber="55" fitToHeight="0" orientation="landscape" useFirstPageNumber="1"/>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N420"/>
  <sheetViews>
    <sheetView showZeros="0" workbookViewId="0">
      <selection activeCell="H6" sqref="H6"/>
    </sheetView>
  </sheetViews>
  <sheetFormatPr defaultColWidth="9" defaultRowHeight="14.25"/>
  <cols>
    <col min="1" max="1" width="29.5" style="198" customWidth="1"/>
    <col min="2" max="5" width="14.625" style="197" customWidth="1"/>
    <col min="6" max="30" width="9" style="197"/>
    <col min="31" max="253" width="9" style="198"/>
    <col min="254" max="254" width="34.25" style="198" customWidth="1"/>
    <col min="255" max="255" width="11.875" style="198" customWidth="1"/>
    <col min="256" max="256" width="9.875" style="198" customWidth="1"/>
    <col min="257" max="257" width="10.75" style="198" customWidth="1"/>
    <col min="258" max="258" width="12.75" style="198" customWidth="1"/>
    <col min="259" max="259" width="9" style="198" hidden="1" customWidth="1"/>
    <col min="260" max="509" width="9" style="198"/>
    <col min="510" max="510" width="34.25" style="198" customWidth="1"/>
    <col min="511" max="511" width="11.875" style="198" customWidth="1"/>
    <col min="512" max="512" width="9.875" style="198" customWidth="1"/>
    <col min="513" max="513" width="10.75" style="198" customWidth="1"/>
    <col min="514" max="514" width="12.75" style="198" customWidth="1"/>
    <col min="515" max="515" width="9" style="198" hidden="1" customWidth="1"/>
    <col min="516" max="765" width="9" style="198"/>
    <col min="766" max="766" width="34.25" style="198" customWidth="1"/>
    <col min="767" max="767" width="11.875" style="198" customWidth="1"/>
    <col min="768" max="768" width="9.875" style="198" customWidth="1"/>
    <col min="769" max="769" width="10.75" style="198" customWidth="1"/>
    <col min="770" max="770" width="12.75" style="198" customWidth="1"/>
    <col min="771" max="771" width="9" style="198" hidden="1" customWidth="1"/>
    <col min="772" max="1021" width="9" style="198"/>
    <col min="1022" max="1022" width="34.25" style="198" customWidth="1"/>
    <col min="1023" max="1023" width="11.875" style="198" customWidth="1"/>
    <col min="1024" max="1024" width="9.875" style="198" customWidth="1"/>
    <col min="1025" max="1025" width="10.75" style="198" customWidth="1"/>
    <col min="1026" max="1026" width="12.75" style="198" customWidth="1"/>
    <col min="1027" max="1027" width="9" style="198" hidden="1" customWidth="1"/>
    <col min="1028" max="1277" width="9" style="198"/>
    <col min="1278" max="1278" width="34.25" style="198" customWidth="1"/>
    <col min="1279" max="1279" width="11.875" style="198" customWidth="1"/>
    <col min="1280" max="1280" width="9.875" style="198" customWidth="1"/>
    <col min="1281" max="1281" width="10.75" style="198" customWidth="1"/>
    <col min="1282" max="1282" width="12.75" style="198" customWidth="1"/>
    <col min="1283" max="1283" width="9" style="198" hidden="1" customWidth="1"/>
    <col min="1284" max="1533" width="9" style="198"/>
    <col min="1534" max="1534" width="34.25" style="198" customWidth="1"/>
    <col min="1535" max="1535" width="11.875" style="198" customWidth="1"/>
    <col min="1536" max="1536" width="9.875" style="198" customWidth="1"/>
    <col min="1537" max="1537" width="10.75" style="198" customWidth="1"/>
    <col min="1538" max="1538" width="12.75" style="198" customWidth="1"/>
    <col min="1539" max="1539" width="9" style="198" hidden="1" customWidth="1"/>
    <col min="1540" max="1789" width="9" style="198"/>
    <col min="1790" max="1790" width="34.25" style="198" customWidth="1"/>
    <col min="1791" max="1791" width="11.875" style="198" customWidth="1"/>
    <col min="1792" max="1792" width="9.875" style="198" customWidth="1"/>
    <col min="1793" max="1793" width="10.75" style="198" customWidth="1"/>
    <col min="1794" max="1794" width="12.75" style="198" customWidth="1"/>
    <col min="1795" max="1795" width="9" style="198" hidden="1" customWidth="1"/>
    <col min="1796" max="2045" width="9" style="198"/>
    <col min="2046" max="2046" width="34.25" style="198" customWidth="1"/>
    <col min="2047" max="2047" width="11.875" style="198" customWidth="1"/>
    <col min="2048" max="2048" width="9.875" style="198" customWidth="1"/>
    <col min="2049" max="2049" width="10.75" style="198" customWidth="1"/>
    <col min="2050" max="2050" width="12.75" style="198" customWidth="1"/>
    <col min="2051" max="2051" width="9" style="198" hidden="1" customWidth="1"/>
    <col min="2052" max="2301" width="9" style="198"/>
    <col min="2302" max="2302" width="34.25" style="198" customWidth="1"/>
    <col min="2303" max="2303" width="11.875" style="198" customWidth="1"/>
    <col min="2304" max="2304" width="9.875" style="198" customWidth="1"/>
    <col min="2305" max="2305" width="10.75" style="198" customWidth="1"/>
    <col min="2306" max="2306" width="12.75" style="198" customWidth="1"/>
    <col min="2307" max="2307" width="9" style="198" hidden="1" customWidth="1"/>
    <col min="2308" max="2557" width="9" style="198"/>
    <col min="2558" max="2558" width="34.25" style="198" customWidth="1"/>
    <col min="2559" max="2559" width="11.875" style="198" customWidth="1"/>
    <col min="2560" max="2560" width="9.875" style="198" customWidth="1"/>
    <col min="2561" max="2561" width="10.75" style="198" customWidth="1"/>
    <col min="2562" max="2562" width="12.75" style="198" customWidth="1"/>
    <col min="2563" max="2563" width="9" style="198" hidden="1" customWidth="1"/>
    <col min="2564" max="2813" width="9" style="198"/>
    <col min="2814" max="2814" width="34.25" style="198" customWidth="1"/>
    <col min="2815" max="2815" width="11.875" style="198" customWidth="1"/>
    <col min="2816" max="2816" width="9.875" style="198" customWidth="1"/>
    <col min="2817" max="2817" width="10.75" style="198" customWidth="1"/>
    <col min="2818" max="2818" width="12.75" style="198" customWidth="1"/>
    <col min="2819" max="2819" width="9" style="198" hidden="1" customWidth="1"/>
    <col min="2820" max="3069" width="9" style="198"/>
    <col min="3070" max="3070" width="34.25" style="198" customWidth="1"/>
    <col min="3071" max="3071" width="11.875" style="198" customWidth="1"/>
    <col min="3072" max="3072" width="9.875" style="198" customWidth="1"/>
    <col min="3073" max="3073" width="10.75" style="198" customWidth="1"/>
    <col min="3074" max="3074" width="12.75" style="198" customWidth="1"/>
    <col min="3075" max="3075" width="9" style="198" hidden="1" customWidth="1"/>
    <col min="3076" max="3325" width="9" style="198"/>
    <col min="3326" max="3326" width="34.25" style="198" customWidth="1"/>
    <col min="3327" max="3327" width="11.875" style="198" customWidth="1"/>
    <col min="3328" max="3328" width="9.875" style="198" customWidth="1"/>
    <col min="3329" max="3329" width="10.75" style="198" customWidth="1"/>
    <col min="3330" max="3330" width="12.75" style="198" customWidth="1"/>
    <col min="3331" max="3331" width="9" style="198" hidden="1" customWidth="1"/>
    <col min="3332" max="3581" width="9" style="198"/>
    <col min="3582" max="3582" width="34.25" style="198" customWidth="1"/>
    <col min="3583" max="3583" width="11.875" style="198" customWidth="1"/>
    <col min="3584" max="3584" width="9.875" style="198" customWidth="1"/>
    <col min="3585" max="3585" width="10.75" style="198" customWidth="1"/>
    <col min="3586" max="3586" width="12.75" style="198" customWidth="1"/>
    <col min="3587" max="3587" width="9" style="198" hidden="1" customWidth="1"/>
    <col min="3588" max="3837" width="9" style="198"/>
    <col min="3838" max="3838" width="34.25" style="198" customWidth="1"/>
    <col min="3839" max="3839" width="11.875" style="198" customWidth="1"/>
    <col min="3840" max="3840" width="9.875" style="198" customWidth="1"/>
    <col min="3841" max="3841" width="10.75" style="198" customWidth="1"/>
    <col min="3842" max="3842" width="12.75" style="198" customWidth="1"/>
    <col min="3843" max="3843" width="9" style="198" hidden="1" customWidth="1"/>
    <col min="3844" max="4093" width="9" style="198"/>
    <col min="4094" max="4094" width="34.25" style="198" customWidth="1"/>
    <col min="4095" max="4095" width="11.875" style="198" customWidth="1"/>
    <col min="4096" max="4096" width="9.875" style="198" customWidth="1"/>
    <col min="4097" max="4097" width="10.75" style="198" customWidth="1"/>
    <col min="4098" max="4098" width="12.75" style="198" customWidth="1"/>
    <col min="4099" max="4099" width="9" style="198" hidden="1" customWidth="1"/>
    <col min="4100" max="4349" width="9" style="198"/>
    <col min="4350" max="4350" width="34.25" style="198" customWidth="1"/>
    <col min="4351" max="4351" width="11.875" style="198" customWidth="1"/>
    <col min="4352" max="4352" width="9.875" style="198" customWidth="1"/>
    <col min="4353" max="4353" width="10.75" style="198" customWidth="1"/>
    <col min="4354" max="4354" width="12.75" style="198" customWidth="1"/>
    <col min="4355" max="4355" width="9" style="198" hidden="1" customWidth="1"/>
    <col min="4356" max="4605" width="9" style="198"/>
    <col min="4606" max="4606" width="34.25" style="198" customWidth="1"/>
    <col min="4607" max="4607" width="11.875" style="198" customWidth="1"/>
    <col min="4608" max="4608" width="9.875" style="198" customWidth="1"/>
    <col min="4609" max="4609" width="10.75" style="198" customWidth="1"/>
    <col min="4610" max="4610" width="12.75" style="198" customWidth="1"/>
    <col min="4611" max="4611" width="9" style="198" hidden="1" customWidth="1"/>
    <col min="4612" max="4861" width="9" style="198"/>
    <col min="4862" max="4862" width="34.25" style="198" customWidth="1"/>
    <col min="4863" max="4863" width="11.875" style="198" customWidth="1"/>
    <col min="4864" max="4864" width="9.875" style="198" customWidth="1"/>
    <col min="4865" max="4865" width="10.75" style="198" customWidth="1"/>
    <col min="4866" max="4866" width="12.75" style="198" customWidth="1"/>
    <col min="4867" max="4867" width="9" style="198" hidden="1" customWidth="1"/>
    <col min="4868" max="5117" width="9" style="198"/>
    <col min="5118" max="5118" width="34.25" style="198" customWidth="1"/>
    <col min="5119" max="5119" width="11.875" style="198" customWidth="1"/>
    <col min="5120" max="5120" width="9.875" style="198" customWidth="1"/>
    <col min="5121" max="5121" width="10.75" style="198" customWidth="1"/>
    <col min="5122" max="5122" width="12.75" style="198" customWidth="1"/>
    <col min="5123" max="5123" width="9" style="198" hidden="1" customWidth="1"/>
    <col min="5124" max="5373" width="9" style="198"/>
    <col min="5374" max="5374" width="34.25" style="198" customWidth="1"/>
    <col min="5375" max="5375" width="11.875" style="198" customWidth="1"/>
    <col min="5376" max="5376" width="9.875" style="198" customWidth="1"/>
    <col min="5377" max="5377" width="10.75" style="198" customWidth="1"/>
    <col min="5378" max="5378" width="12.75" style="198" customWidth="1"/>
    <col min="5379" max="5379" width="9" style="198" hidden="1" customWidth="1"/>
    <col min="5380" max="5629" width="9" style="198"/>
    <col min="5630" max="5630" width="34.25" style="198" customWidth="1"/>
    <col min="5631" max="5631" width="11.875" style="198" customWidth="1"/>
    <col min="5632" max="5632" width="9.875" style="198" customWidth="1"/>
    <col min="5633" max="5633" width="10.75" style="198" customWidth="1"/>
    <col min="5634" max="5634" width="12.75" style="198" customWidth="1"/>
    <col min="5635" max="5635" width="9" style="198" hidden="1" customWidth="1"/>
    <col min="5636" max="5885" width="9" style="198"/>
    <col min="5886" max="5886" width="34.25" style="198" customWidth="1"/>
    <col min="5887" max="5887" width="11.875" style="198" customWidth="1"/>
    <col min="5888" max="5888" width="9.875" style="198" customWidth="1"/>
    <col min="5889" max="5889" width="10.75" style="198" customWidth="1"/>
    <col min="5890" max="5890" width="12.75" style="198" customWidth="1"/>
    <col min="5891" max="5891" width="9" style="198" hidden="1" customWidth="1"/>
    <col min="5892" max="6141" width="9" style="198"/>
    <col min="6142" max="6142" width="34.25" style="198" customWidth="1"/>
    <col min="6143" max="6143" width="11.875" style="198" customWidth="1"/>
    <col min="6144" max="6144" width="9.875" style="198" customWidth="1"/>
    <col min="6145" max="6145" width="10.75" style="198" customWidth="1"/>
    <col min="6146" max="6146" width="12.75" style="198" customWidth="1"/>
    <col min="6147" max="6147" width="9" style="198" hidden="1" customWidth="1"/>
    <col min="6148" max="6397" width="9" style="198"/>
    <col min="6398" max="6398" width="34.25" style="198" customWidth="1"/>
    <col min="6399" max="6399" width="11.875" style="198" customWidth="1"/>
    <col min="6400" max="6400" width="9.875" style="198" customWidth="1"/>
    <col min="6401" max="6401" width="10.75" style="198" customWidth="1"/>
    <col min="6402" max="6402" width="12.75" style="198" customWidth="1"/>
    <col min="6403" max="6403" width="9" style="198" hidden="1" customWidth="1"/>
    <col min="6404" max="6653" width="9" style="198"/>
    <col min="6654" max="6654" width="34.25" style="198" customWidth="1"/>
    <col min="6655" max="6655" width="11.875" style="198" customWidth="1"/>
    <col min="6656" max="6656" width="9.875" style="198" customWidth="1"/>
    <col min="6657" max="6657" width="10.75" style="198" customWidth="1"/>
    <col min="6658" max="6658" width="12.75" style="198" customWidth="1"/>
    <col min="6659" max="6659" width="9" style="198" hidden="1" customWidth="1"/>
    <col min="6660" max="6909" width="9" style="198"/>
    <col min="6910" max="6910" width="34.25" style="198" customWidth="1"/>
    <col min="6911" max="6911" width="11.875" style="198" customWidth="1"/>
    <col min="6912" max="6912" width="9.875" style="198" customWidth="1"/>
    <col min="6913" max="6913" width="10.75" style="198" customWidth="1"/>
    <col min="6914" max="6914" width="12.75" style="198" customWidth="1"/>
    <col min="6915" max="6915" width="9" style="198" hidden="1" customWidth="1"/>
    <col min="6916" max="7165" width="9" style="198"/>
    <col min="7166" max="7166" width="34.25" style="198" customWidth="1"/>
    <col min="7167" max="7167" width="11.875" style="198" customWidth="1"/>
    <col min="7168" max="7168" width="9.875" style="198" customWidth="1"/>
    <col min="7169" max="7169" width="10.75" style="198" customWidth="1"/>
    <col min="7170" max="7170" width="12.75" style="198" customWidth="1"/>
    <col min="7171" max="7171" width="9" style="198" hidden="1" customWidth="1"/>
    <col min="7172" max="7421" width="9" style="198"/>
    <col min="7422" max="7422" width="34.25" style="198" customWidth="1"/>
    <col min="7423" max="7423" width="11.875" style="198" customWidth="1"/>
    <col min="7424" max="7424" width="9.875" style="198" customWidth="1"/>
    <col min="7425" max="7425" width="10.75" style="198" customWidth="1"/>
    <col min="7426" max="7426" width="12.75" style="198" customWidth="1"/>
    <col min="7427" max="7427" width="9" style="198" hidden="1" customWidth="1"/>
    <col min="7428" max="7677" width="9" style="198"/>
    <col min="7678" max="7678" width="34.25" style="198" customWidth="1"/>
    <col min="7679" max="7679" width="11.875" style="198" customWidth="1"/>
    <col min="7680" max="7680" width="9.875" style="198" customWidth="1"/>
    <col min="7681" max="7681" width="10.75" style="198" customWidth="1"/>
    <col min="7682" max="7682" width="12.75" style="198" customWidth="1"/>
    <col min="7683" max="7683" width="9" style="198" hidden="1" customWidth="1"/>
    <col min="7684" max="7933" width="9" style="198"/>
    <col min="7934" max="7934" width="34.25" style="198" customWidth="1"/>
    <col min="7935" max="7935" width="11.875" style="198" customWidth="1"/>
    <col min="7936" max="7936" width="9.875" style="198" customWidth="1"/>
    <col min="7937" max="7937" width="10.75" style="198" customWidth="1"/>
    <col min="7938" max="7938" width="12.75" style="198" customWidth="1"/>
    <col min="7939" max="7939" width="9" style="198" hidden="1" customWidth="1"/>
    <col min="7940" max="8189" width="9" style="198"/>
    <col min="8190" max="8190" width="34.25" style="198" customWidth="1"/>
    <col min="8191" max="8191" width="11.875" style="198" customWidth="1"/>
    <col min="8192" max="8192" width="9.875" style="198" customWidth="1"/>
    <col min="8193" max="8193" width="10.75" style="198" customWidth="1"/>
    <col min="8194" max="8194" width="12.75" style="198" customWidth="1"/>
    <col min="8195" max="8195" width="9" style="198" hidden="1" customWidth="1"/>
    <col min="8196" max="8445" width="9" style="198"/>
    <col min="8446" max="8446" width="34.25" style="198" customWidth="1"/>
    <col min="8447" max="8447" width="11.875" style="198" customWidth="1"/>
    <col min="8448" max="8448" width="9.875" style="198" customWidth="1"/>
    <col min="8449" max="8449" width="10.75" style="198" customWidth="1"/>
    <col min="8450" max="8450" width="12.75" style="198" customWidth="1"/>
    <col min="8451" max="8451" width="9" style="198" hidden="1" customWidth="1"/>
    <col min="8452" max="8701" width="9" style="198"/>
    <col min="8702" max="8702" width="34.25" style="198" customWidth="1"/>
    <col min="8703" max="8703" width="11.875" style="198" customWidth="1"/>
    <col min="8704" max="8704" width="9.875" style="198" customWidth="1"/>
    <col min="8705" max="8705" width="10.75" style="198" customWidth="1"/>
    <col min="8706" max="8706" width="12.75" style="198" customWidth="1"/>
    <col min="8707" max="8707" width="9" style="198" hidden="1" customWidth="1"/>
    <col min="8708" max="8957" width="9" style="198"/>
    <col min="8958" max="8958" width="34.25" style="198" customWidth="1"/>
    <col min="8959" max="8959" width="11.875" style="198" customWidth="1"/>
    <col min="8960" max="8960" width="9.875" style="198" customWidth="1"/>
    <col min="8961" max="8961" width="10.75" style="198" customWidth="1"/>
    <col min="8962" max="8962" width="12.75" style="198" customWidth="1"/>
    <col min="8963" max="8963" width="9" style="198" hidden="1" customWidth="1"/>
    <col min="8964" max="9213" width="9" style="198"/>
    <col min="9214" max="9214" width="34.25" style="198" customWidth="1"/>
    <col min="9215" max="9215" width="11.875" style="198" customWidth="1"/>
    <col min="9216" max="9216" width="9.875" style="198" customWidth="1"/>
    <col min="9217" max="9217" width="10.75" style="198" customWidth="1"/>
    <col min="9218" max="9218" width="12.75" style="198" customWidth="1"/>
    <col min="9219" max="9219" width="9" style="198" hidden="1" customWidth="1"/>
    <col min="9220" max="9469" width="9" style="198"/>
    <col min="9470" max="9470" width="34.25" style="198" customWidth="1"/>
    <col min="9471" max="9471" width="11.875" style="198" customWidth="1"/>
    <col min="9472" max="9472" width="9.875" style="198" customWidth="1"/>
    <col min="9473" max="9473" width="10.75" style="198" customWidth="1"/>
    <col min="9474" max="9474" width="12.75" style="198" customWidth="1"/>
    <col min="9475" max="9475" width="9" style="198" hidden="1" customWidth="1"/>
    <col min="9476" max="9725" width="9" style="198"/>
    <col min="9726" max="9726" width="34.25" style="198" customWidth="1"/>
    <col min="9727" max="9727" width="11.875" style="198" customWidth="1"/>
    <col min="9728" max="9728" width="9.875" style="198" customWidth="1"/>
    <col min="9729" max="9729" width="10.75" style="198" customWidth="1"/>
    <col min="9730" max="9730" width="12.75" style="198" customWidth="1"/>
    <col min="9731" max="9731" width="9" style="198" hidden="1" customWidth="1"/>
    <col min="9732" max="9981" width="9" style="198"/>
    <col min="9982" max="9982" width="34.25" style="198" customWidth="1"/>
    <col min="9983" max="9983" width="11.875" style="198" customWidth="1"/>
    <col min="9984" max="9984" width="9.875" style="198" customWidth="1"/>
    <col min="9985" max="9985" width="10.75" style="198" customWidth="1"/>
    <col min="9986" max="9986" width="12.75" style="198" customWidth="1"/>
    <col min="9987" max="9987" width="9" style="198" hidden="1" customWidth="1"/>
    <col min="9988" max="10237" width="9" style="198"/>
    <col min="10238" max="10238" width="34.25" style="198" customWidth="1"/>
    <col min="10239" max="10239" width="11.875" style="198" customWidth="1"/>
    <col min="10240" max="10240" width="9.875" style="198" customWidth="1"/>
    <col min="10241" max="10241" width="10.75" style="198" customWidth="1"/>
    <col min="10242" max="10242" width="12.75" style="198" customWidth="1"/>
    <col min="10243" max="10243" width="9" style="198" hidden="1" customWidth="1"/>
    <col min="10244" max="10493" width="9" style="198"/>
    <col min="10494" max="10494" width="34.25" style="198" customWidth="1"/>
    <col min="10495" max="10495" width="11.875" style="198" customWidth="1"/>
    <col min="10496" max="10496" width="9.875" style="198" customWidth="1"/>
    <col min="10497" max="10497" width="10.75" style="198" customWidth="1"/>
    <col min="10498" max="10498" width="12.75" style="198" customWidth="1"/>
    <col min="10499" max="10499" width="9" style="198" hidden="1" customWidth="1"/>
    <col min="10500" max="10749" width="9" style="198"/>
    <col min="10750" max="10750" width="34.25" style="198" customWidth="1"/>
    <col min="10751" max="10751" width="11.875" style="198" customWidth="1"/>
    <col min="10752" max="10752" width="9.875" style="198" customWidth="1"/>
    <col min="10753" max="10753" width="10.75" style="198" customWidth="1"/>
    <col min="10754" max="10754" width="12.75" style="198" customWidth="1"/>
    <col min="10755" max="10755" width="9" style="198" hidden="1" customWidth="1"/>
    <col min="10756" max="11005" width="9" style="198"/>
    <col min="11006" max="11006" width="34.25" style="198" customWidth="1"/>
    <col min="11007" max="11007" width="11.875" style="198" customWidth="1"/>
    <col min="11008" max="11008" width="9.875" style="198" customWidth="1"/>
    <col min="11009" max="11009" width="10.75" style="198" customWidth="1"/>
    <col min="11010" max="11010" width="12.75" style="198" customWidth="1"/>
    <col min="11011" max="11011" width="9" style="198" hidden="1" customWidth="1"/>
    <col min="11012" max="11261" width="9" style="198"/>
    <col min="11262" max="11262" width="34.25" style="198" customWidth="1"/>
    <col min="11263" max="11263" width="11.875" style="198" customWidth="1"/>
    <col min="11264" max="11264" width="9.875" style="198" customWidth="1"/>
    <col min="11265" max="11265" width="10.75" style="198" customWidth="1"/>
    <col min="11266" max="11266" width="12.75" style="198" customWidth="1"/>
    <col min="11267" max="11267" width="9" style="198" hidden="1" customWidth="1"/>
    <col min="11268" max="11517" width="9" style="198"/>
    <col min="11518" max="11518" width="34.25" style="198" customWidth="1"/>
    <col min="11519" max="11519" width="11.875" style="198" customWidth="1"/>
    <col min="11520" max="11520" width="9.875" style="198" customWidth="1"/>
    <col min="11521" max="11521" width="10.75" style="198" customWidth="1"/>
    <col min="11522" max="11522" width="12.75" style="198" customWidth="1"/>
    <col min="11523" max="11523" width="9" style="198" hidden="1" customWidth="1"/>
    <col min="11524" max="11773" width="9" style="198"/>
    <col min="11774" max="11774" width="34.25" style="198" customWidth="1"/>
    <col min="11775" max="11775" width="11.875" style="198" customWidth="1"/>
    <col min="11776" max="11776" width="9.875" style="198" customWidth="1"/>
    <col min="11777" max="11777" width="10.75" style="198" customWidth="1"/>
    <col min="11778" max="11778" width="12.75" style="198" customWidth="1"/>
    <col min="11779" max="11779" width="9" style="198" hidden="1" customWidth="1"/>
    <col min="11780" max="12029" width="9" style="198"/>
    <col min="12030" max="12030" width="34.25" style="198" customWidth="1"/>
    <col min="12031" max="12031" width="11.875" style="198" customWidth="1"/>
    <col min="12032" max="12032" width="9.875" style="198" customWidth="1"/>
    <col min="12033" max="12033" width="10.75" style="198" customWidth="1"/>
    <col min="12034" max="12034" width="12.75" style="198" customWidth="1"/>
    <col min="12035" max="12035" width="9" style="198" hidden="1" customWidth="1"/>
    <col min="12036" max="12285" width="9" style="198"/>
    <col min="12286" max="12286" width="34.25" style="198" customWidth="1"/>
    <col min="12287" max="12287" width="11.875" style="198" customWidth="1"/>
    <col min="12288" max="12288" width="9.875" style="198" customWidth="1"/>
    <col min="12289" max="12289" width="10.75" style="198" customWidth="1"/>
    <col min="12290" max="12290" width="12.75" style="198" customWidth="1"/>
    <col min="12291" max="12291" width="9" style="198" hidden="1" customWidth="1"/>
    <col min="12292" max="12541" width="9" style="198"/>
    <col min="12542" max="12542" width="34.25" style="198" customWidth="1"/>
    <col min="12543" max="12543" width="11.875" style="198" customWidth="1"/>
    <col min="12544" max="12544" width="9.875" style="198" customWidth="1"/>
    <col min="12545" max="12545" width="10.75" style="198" customWidth="1"/>
    <col min="12546" max="12546" width="12.75" style="198" customWidth="1"/>
    <col min="12547" max="12547" width="9" style="198" hidden="1" customWidth="1"/>
    <col min="12548" max="12797" width="9" style="198"/>
    <col min="12798" max="12798" width="34.25" style="198" customWidth="1"/>
    <col min="12799" max="12799" width="11.875" style="198" customWidth="1"/>
    <col min="12800" max="12800" width="9.875" style="198" customWidth="1"/>
    <col min="12801" max="12801" width="10.75" style="198" customWidth="1"/>
    <col min="12802" max="12802" width="12.75" style="198" customWidth="1"/>
    <col min="12803" max="12803" width="9" style="198" hidden="1" customWidth="1"/>
    <col min="12804" max="13053" width="9" style="198"/>
    <col min="13054" max="13054" width="34.25" style="198" customWidth="1"/>
    <col min="13055" max="13055" width="11.875" style="198" customWidth="1"/>
    <col min="13056" max="13056" width="9.875" style="198" customWidth="1"/>
    <col min="13057" max="13057" width="10.75" style="198" customWidth="1"/>
    <col min="13058" max="13058" width="12.75" style="198" customWidth="1"/>
    <col min="13059" max="13059" width="9" style="198" hidden="1" customWidth="1"/>
    <col min="13060" max="13309" width="9" style="198"/>
    <col min="13310" max="13310" width="34.25" style="198" customWidth="1"/>
    <col min="13311" max="13311" width="11.875" style="198" customWidth="1"/>
    <col min="13312" max="13312" width="9.875" style="198" customWidth="1"/>
    <col min="13313" max="13313" width="10.75" style="198" customWidth="1"/>
    <col min="13314" max="13314" width="12.75" style="198" customWidth="1"/>
    <col min="13315" max="13315" width="9" style="198" hidden="1" customWidth="1"/>
    <col min="13316" max="13565" width="9" style="198"/>
    <col min="13566" max="13566" width="34.25" style="198" customWidth="1"/>
    <col min="13567" max="13567" width="11.875" style="198" customWidth="1"/>
    <col min="13568" max="13568" width="9.875" style="198" customWidth="1"/>
    <col min="13569" max="13569" width="10.75" style="198" customWidth="1"/>
    <col min="13570" max="13570" width="12.75" style="198" customWidth="1"/>
    <col min="13571" max="13571" width="9" style="198" hidden="1" customWidth="1"/>
    <col min="13572" max="13821" width="9" style="198"/>
    <col min="13822" max="13822" width="34.25" style="198" customWidth="1"/>
    <col min="13823" max="13823" width="11.875" style="198" customWidth="1"/>
    <col min="13824" max="13824" width="9.875" style="198" customWidth="1"/>
    <col min="13825" max="13825" width="10.75" style="198" customWidth="1"/>
    <col min="13826" max="13826" width="12.75" style="198" customWidth="1"/>
    <col min="13827" max="13827" width="9" style="198" hidden="1" customWidth="1"/>
    <col min="13828" max="14077" width="9" style="198"/>
    <col min="14078" max="14078" width="34.25" style="198" customWidth="1"/>
    <col min="14079" max="14079" width="11.875" style="198" customWidth="1"/>
    <col min="14080" max="14080" width="9.875" style="198" customWidth="1"/>
    <col min="14081" max="14081" width="10.75" style="198" customWidth="1"/>
    <col min="14082" max="14082" width="12.75" style="198" customWidth="1"/>
    <col min="14083" max="14083" width="9" style="198" hidden="1" customWidth="1"/>
    <col min="14084" max="14333" width="9" style="198"/>
    <col min="14334" max="14334" width="34.25" style="198" customWidth="1"/>
    <col min="14335" max="14335" width="11.875" style="198" customWidth="1"/>
    <col min="14336" max="14336" width="9.875" style="198" customWidth="1"/>
    <col min="14337" max="14337" width="10.75" style="198" customWidth="1"/>
    <col min="14338" max="14338" width="12.75" style="198" customWidth="1"/>
    <col min="14339" max="14339" width="9" style="198" hidden="1" customWidth="1"/>
    <col min="14340" max="14589" width="9" style="198"/>
    <col min="14590" max="14590" width="34.25" style="198" customWidth="1"/>
    <col min="14591" max="14591" width="11.875" style="198" customWidth="1"/>
    <col min="14592" max="14592" width="9.875" style="198" customWidth="1"/>
    <col min="14593" max="14593" width="10.75" style="198" customWidth="1"/>
    <col min="14594" max="14594" width="12.75" style="198" customWidth="1"/>
    <col min="14595" max="14595" width="9" style="198" hidden="1" customWidth="1"/>
    <col min="14596" max="14845" width="9" style="198"/>
    <col min="14846" max="14846" width="34.25" style="198" customWidth="1"/>
    <col min="14847" max="14847" width="11.875" style="198" customWidth="1"/>
    <col min="14848" max="14848" width="9.875" style="198" customWidth="1"/>
    <col min="14849" max="14849" width="10.75" style="198" customWidth="1"/>
    <col min="14850" max="14850" width="12.75" style="198" customWidth="1"/>
    <col min="14851" max="14851" width="9" style="198" hidden="1" customWidth="1"/>
    <col min="14852" max="15101" width="9" style="198"/>
    <col min="15102" max="15102" width="34.25" style="198" customWidth="1"/>
    <col min="15103" max="15103" width="11.875" style="198" customWidth="1"/>
    <col min="15104" max="15104" width="9.875" style="198" customWidth="1"/>
    <col min="15105" max="15105" width="10.75" style="198" customWidth="1"/>
    <col min="15106" max="15106" width="12.75" style="198" customWidth="1"/>
    <col min="15107" max="15107" width="9" style="198" hidden="1" customWidth="1"/>
    <col min="15108" max="15357" width="9" style="198"/>
    <col min="15358" max="15358" width="34.25" style="198" customWidth="1"/>
    <col min="15359" max="15359" width="11.875" style="198" customWidth="1"/>
    <col min="15360" max="15360" width="9.875" style="198" customWidth="1"/>
    <col min="15361" max="15361" width="10.75" style="198" customWidth="1"/>
    <col min="15362" max="15362" width="12.75" style="198" customWidth="1"/>
    <col min="15363" max="15363" width="9" style="198" hidden="1" customWidth="1"/>
    <col min="15364" max="15613" width="9" style="198"/>
    <col min="15614" max="15614" width="34.25" style="198" customWidth="1"/>
    <col min="15615" max="15615" width="11.875" style="198" customWidth="1"/>
    <col min="15616" max="15616" width="9.875" style="198" customWidth="1"/>
    <col min="15617" max="15617" width="10.75" style="198" customWidth="1"/>
    <col min="15618" max="15618" width="12.75" style="198" customWidth="1"/>
    <col min="15619" max="15619" width="9" style="198" hidden="1" customWidth="1"/>
    <col min="15620" max="15869" width="9" style="198"/>
    <col min="15870" max="15870" width="34.25" style="198" customWidth="1"/>
    <col min="15871" max="15871" width="11.875" style="198" customWidth="1"/>
    <col min="15872" max="15872" width="9.875" style="198" customWidth="1"/>
    <col min="15873" max="15873" width="10.75" style="198" customWidth="1"/>
    <col min="15874" max="15874" width="12.75" style="198" customWidth="1"/>
    <col min="15875" max="15875" width="9" style="198" hidden="1" customWidth="1"/>
    <col min="15876" max="16125" width="9" style="198"/>
    <col min="16126" max="16126" width="34.25" style="198" customWidth="1"/>
    <col min="16127" max="16127" width="11.875" style="198" customWidth="1"/>
    <col min="16128" max="16128" width="9.875" style="198" customWidth="1"/>
    <col min="16129" max="16129" width="10.75" style="198" customWidth="1"/>
    <col min="16130" max="16130" width="12.75" style="198" customWidth="1"/>
    <col min="16131" max="16131" width="9" style="198" hidden="1" customWidth="1"/>
    <col min="16132" max="16384" width="9" style="198"/>
  </cols>
  <sheetData>
    <row r="1" ht="33.75" customHeight="1" spans="1:5">
      <c r="A1" s="181" t="s">
        <v>1484</v>
      </c>
      <c r="B1" s="181"/>
      <c r="C1" s="181"/>
      <c r="D1" s="181"/>
      <c r="E1" s="181"/>
    </row>
    <row r="2" ht="16.5" customHeight="1" spans="1:5">
      <c r="A2" s="199" t="s">
        <v>1485</v>
      </c>
      <c r="E2" s="200" t="s">
        <v>54</v>
      </c>
    </row>
    <row r="3" ht="28.5" customHeight="1" spans="1:5">
      <c r="A3" s="184" t="s">
        <v>55</v>
      </c>
      <c r="B3" s="185" t="s">
        <v>56</v>
      </c>
      <c r="C3" s="185" t="s">
        <v>57</v>
      </c>
      <c r="D3" s="160" t="s">
        <v>58</v>
      </c>
      <c r="E3" s="160" t="s">
        <v>59</v>
      </c>
    </row>
    <row r="4" s="194" customFormat="1" ht="23.25" customHeight="1" spans="1:30">
      <c r="A4" s="201" t="s">
        <v>1486</v>
      </c>
      <c r="B4" s="202"/>
      <c r="C4" s="202"/>
      <c r="D4" s="203"/>
      <c r="E4" s="203"/>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row>
    <row r="5" s="194" customFormat="1" ht="23.25" customHeight="1" spans="1:30">
      <c r="A5" s="173" t="s">
        <v>1487</v>
      </c>
      <c r="B5" s="202"/>
      <c r="C5" s="202"/>
      <c r="D5" s="203"/>
      <c r="E5" s="203"/>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row>
    <row r="6" s="194" customFormat="1" ht="23.25" customHeight="1" spans="1:30">
      <c r="A6" s="173" t="s">
        <v>1488</v>
      </c>
      <c r="B6" s="202"/>
      <c r="C6" s="202"/>
      <c r="D6" s="203"/>
      <c r="E6" s="203"/>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row>
    <row r="7" s="194" customFormat="1" ht="23.25" customHeight="1" spans="1:30">
      <c r="A7" s="173" t="s">
        <v>1489</v>
      </c>
      <c r="B7" s="202"/>
      <c r="C7" s="202"/>
      <c r="D7" s="203"/>
      <c r="E7" s="203"/>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row>
    <row r="8" s="195" customFormat="1" ht="23.25" customHeight="1" spans="1:30">
      <c r="A8" s="173" t="s">
        <v>1490</v>
      </c>
      <c r="B8" s="202"/>
      <c r="C8" s="202"/>
      <c r="D8" s="203"/>
      <c r="E8" s="203"/>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row>
    <row r="9" s="195" customFormat="1" ht="23.25" customHeight="1" spans="1:30">
      <c r="A9" s="189" t="s">
        <v>1417</v>
      </c>
      <c r="B9" s="206"/>
      <c r="C9" s="206"/>
      <c r="D9" s="207"/>
      <c r="E9" s="207"/>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row>
    <row r="10" s="195" customFormat="1" ht="23.25" customHeight="1" spans="1:30">
      <c r="A10" s="173" t="s">
        <v>1491</v>
      </c>
      <c r="B10" s="206"/>
      <c r="C10" s="206"/>
      <c r="D10" s="207"/>
      <c r="E10" s="207"/>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row>
    <row r="11" s="196" customFormat="1" ht="23.25" customHeight="1" spans="1:33">
      <c r="A11" s="173" t="s">
        <v>1492</v>
      </c>
      <c r="B11" s="206"/>
      <c r="C11" s="206"/>
      <c r="D11" s="207"/>
      <c r="E11" s="207"/>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row>
    <row r="12" s="179" customFormat="1" ht="23.25" customHeight="1" spans="1:30">
      <c r="A12" s="189" t="s">
        <v>96</v>
      </c>
      <c r="B12" s="206"/>
      <c r="C12" s="206"/>
      <c r="D12" s="207"/>
      <c r="E12" s="207"/>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ht="22.5" customHeight="1" spans="1:5">
      <c r="A13" s="209"/>
      <c r="B13" s="209"/>
      <c r="C13" s="209"/>
      <c r="D13" s="209"/>
      <c r="E13" s="209"/>
    </row>
    <row r="14" spans="1:1">
      <c r="A14" s="193"/>
    </row>
    <row r="15" spans="1:1">
      <c r="A15" s="193"/>
    </row>
    <row r="16" spans="1:1">
      <c r="A16" s="193"/>
    </row>
    <row r="17" spans="1:1">
      <c r="A17" s="193"/>
    </row>
    <row r="18" spans="1:1">
      <c r="A18" s="193"/>
    </row>
    <row r="19" spans="1:1">
      <c r="A19" s="210"/>
    </row>
    <row r="20" s="197" customFormat="1" spans="1:222">
      <c r="A20" s="210"/>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row>
    <row r="21" s="197" customFormat="1" spans="1:222">
      <c r="A21" s="210"/>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row>
    <row r="22" s="197" customFormat="1" spans="1:222">
      <c r="A22" s="210"/>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row>
    <row r="23" s="197" customFormat="1" spans="1:222">
      <c r="A23" s="210"/>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row>
    <row r="24" s="197" customFormat="1" spans="1:222">
      <c r="A24" s="210"/>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row>
    <row r="25" s="197" customFormat="1" spans="1:222">
      <c r="A25" s="210"/>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row>
    <row r="26" s="197" customFormat="1" spans="1:222">
      <c r="A26" s="210"/>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row>
    <row r="27" s="197" customFormat="1" spans="1:222">
      <c r="A27" s="210"/>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row>
    <row r="28" s="197" customFormat="1" spans="1:222">
      <c r="A28" s="210"/>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row>
    <row r="29" s="197" customFormat="1" spans="1:222">
      <c r="A29" s="210"/>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row>
    <row r="30" s="197" customFormat="1" spans="1:222">
      <c r="A30" s="210"/>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row>
    <row r="31" s="197" customFormat="1" spans="1:222">
      <c r="A31" s="210"/>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row>
    <row r="32" s="197" customFormat="1" spans="1:222">
      <c r="A32" s="210"/>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row>
    <row r="33" s="197" customFormat="1" spans="1:222">
      <c r="A33" s="210"/>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row>
    <row r="34" s="197" customFormat="1" spans="1:222">
      <c r="A34" s="210"/>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row>
    <row r="35" s="197" customFormat="1" spans="1:222">
      <c r="A35" s="210"/>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row>
    <row r="36" s="197" customFormat="1" spans="1:222">
      <c r="A36" s="210"/>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row>
    <row r="37" s="197" customFormat="1" spans="1:222">
      <c r="A37" s="210"/>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row>
    <row r="38" s="197" customFormat="1" spans="1:222">
      <c r="A38" s="210"/>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row>
    <row r="39" s="197" customFormat="1" spans="1:222">
      <c r="A39" s="210"/>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row>
    <row r="40" s="197" customFormat="1" spans="1:222">
      <c r="A40" s="210"/>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row>
    <row r="41" s="197" customFormat="1" spans="1:222">
      <c r="A41" s="210"/>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row>
    <row r="42" s="197" customFormat="1" spans="1:222">
      <c r="A42" s="210"/>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row>
    <row r="43" s="197" customFormat="1" spans="1:222">
      <c r="A43" s="210"/>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row>
    <row r="44" s="197" customFormat="1" spans="1:222">
      <c r="A44" s="210"/>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row>
    <row r="45" s="197" customFormat="1" spans="1:222">
      <c r="A45" s="210"/>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row>
    <row r="46" s="197" customFormat="1" spans="1:222">
      <c r="A46" s="210"/>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row>
    <row r="47" s="197" customFormat="1" spans="1:222">
      <c r="A47" s="210"/>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row>
    <row r="48" s="197" customFormat="1" spans="1:222">
      <c r="A48" s="210"/>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row>
    <row r="49" s="197" customFormat="1" spans="1:222">
      <c r="A49" s="210"/>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c r="FZ49" s="198"/>
      <c r="GA49" s="198"/>
      <c r="GB49" s="198"/>
      <c r="GC49" s="198"/>
      <c r="GD49" s="198"/>
      <c r="GE49" s="198"/>
      <c r="GF49" s="198"/>
      <c r="GG49" s="198"/>
      <c r="GH49" s="198"/>
      <c r="GI49" s="198"/>
      <c r="GJ49" s="198"/>
      <c r="GK49" s="198"/>
      <c r="GL49" s="198"/>
      <c r="GM49" s="198"/>
      <c r="GN49" s="198"/>
      <c r="GO49" s="198"/>
      <c r="GP49" s="198"/>
      <c r="GQ49" s="198"/>
      <c r="GR49" s="198"/>
      <c r="GS49" s="198"/>
      <c r="GT49" s="198"/>
      <c r="GU49" s="198"/>
      <c r="GV49" s="198"/>
      <c r="GW49" s="198"/>
      <c r="GX49" s="198"/>
      <c r="GY49" s="198"/>
      <c r="GZ49" s="198"/>
      <c r="HA49" s="198"/>
      <c r="HB49" s="198"/>
      <c r="HC49" s="198"/>
      <c r="HD49" s="198"/>
      <c r="HE49" s="198"/>
      <c r="HF49" s="198"/>
      <c r="HG49" s="198"/>
      <c r="HH49" s="198"/>
      <c r="HI49" s="198"/>
      <c r="HJ49" s="198"/>
      <c r="HK49" s="198"/>
      <c r="HL49" s="198"/>
      <c r="HM49" s="198"/>
      <c r="HN49" s="198"/>
    </row>
    <row r="50" s="197" customFormat="1" spans="1:222">
      <c r="A50" s="210"/>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c r="FP50" s="198"/>
      <c r="FQ50" s="198"/>
      <c r="FR50" s="198"/>
      <c r="FS50" s="198"/>
      <c r="FT50" s="198"/>
      <c r="FU50" s="198"/>
      <c r="FV50" s="198"/>
      <c r="FW50" s="198"/>
      <c r="FX50" s="198"/>
      <c r="FY50" s="198"/>
      <c r="FZ50" s="198"/>
      <c r="GA50" s="198"/>
      <c r="GB50" s="198"/>
      <c r="GC50" s="198"/>
      <c r="GD50" s="198"/>
      <c r="GE50" s="198"/>
      <c r="GF50" s="198"/>
      <c r="GG50" s="198"/>
      <c r="GH50" s="198"/>
      <c r="GI50" s="198"/>
      <c r="GJ50" s="198"/>
      <c r="GK50" s="198"/>
      <c r="GL50" s="198"/>
      <c r="GM50" s="198"/>
      <c r="GN50" s="198"/>
      <c r="GO50" s="198"/>
      <c r="GP50" s="198"/>
      <c r="GQ50" s="198"/>
      <c r="GR50" s="198"/>
      <c r="GS50" s="198"/>
      <c r="GT50" s="198"/>
      <c r="GU50" s="198"/>
      <c r="GV50" s="198"/>
      <c r="GW50" s="198"/>
      <c r="GX50" s="198"/>
      <c r="GY50" s="198"/>
      <c r="GZ50" s="198"/>
      <c r="HA50" s="198"/>
      <c r="HB50" s="198"/>
      <c r="HC50" s="198"/>
      <c r="HD50" s="198"/>
      <c r="HE50" s="198"/>
      <c r="HF50" s="198"/>
      <c r="HG50" s="198"/>
      <c r="HH50" s="198"/>
      <c r="HI50" s="198"/>
      <c r="HJ50" s="198"/>
      <c r="HK50" s="198"/>
      <c r="HL50" s="198"/>
      <c r="HM50" s="198"/>
      <c r="HN50" s="198"/>
    </row>
    <row r="51" s="197" customFormat="1" spans="1:222">
      <c r="A51" s="210"/>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c r="FZ51" s="198"/>
      <c r="GA51" s="198"/>
      <c r="GB51" s="198"/>
      <c r="GC51" s="198"/>
      <c r="GD51" s="198"/>
      <c r="GE51" s="198"/>
      <c r="GF51" s="198"/>
      <c r="GG51" s="198"/>
      <c r="GH51" s="198"/>
      <c r="GI51" s="198"/>
      <c r="GJ51" s="198"/>
      <c r="GK51" s="198"/>
      <c r="GL51" s="198"/>
      <c r="GM51" s="198"/>
      <c r="GN51" s="198"/>
      <c r="GO51" s="198"/>
      <c r="GP51" s="198"/>
      <c r="GQ51" s="198"/>
      <c r="GR51" s="198"/>
      <c r="GS51" s="198"/>
      <c r="GT51" s="198"/>
      <c r="GU51" s="198"/>
      <c r="GV51" s="198"/>
      <c r="GW51" s="198"/>
      <c r="GX51" s="198"/>
      <c r="GY51" s="198"/>
      <c r="GZ51" s="198"/>
      <c r="HA51" s="198"/>
      <c r="HB51" s="198"/>
      <c r="HC51" s="198"/>
      <c r="HD51" s="198"/>
      <c r="HE51" s="198"/>
      <c r="HF51" s="198"/>
      <c r="HG51" s="198"/>
      <c r="HH51" s="198"/>
      <c r="HI51" s="198"/>
      <c r="HJ51" s="198"/>
      <c r="HK51" s="198"/>
      <c r="HL51" s="198"/>
      <c r="HM51" s="198"/>
      <c r="HN51" s="198"/>
    </row>
    <row r="52" s="197" customFormat="1" spans="1:222">
      <c r="A52" s="210"/>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8"/>
      <c r="FU52" s="198"/>
      <c r="FV52" s="198"/>
      <c r="FW52" s="198"/>
      <c r="FX52" s="198"/>
      <c r="FY52" s="198"/>
      <c r="FZ52" s="198"/>
      <c r="GA52" s="198"/>
      <c r="GB52" s="198"/>
      <c r="GC52" s="198"/>
      <c r="GD52" s="198"/>
      <c r="GE52" s="198"/>
      <c r="GF52" s="198"/>
      <c r="GG52" s="198"/>
      <c r="GH52" s="198"/>
      <c r="GI52" s="198"/>
      <c r="GJ52" s="198"/>
      <c r="GK52" s="198"/>
      <c r="GL52" s="198"/>
      <c r="GM52" s="198"/>
      <c r="GN52" s="198"/>
      <c r="GO52" s="198"/>
      <c r="GP52" s="198"/>
      <c r="GQ52" s="198"/>
      <c r="GR52" s="198"/>
      <c r="GS52" s="198"/>
      <c r="GT52" s="198"/>
      <c r="GU52" s="198"/>
      <c r="GV52" s="198"/>
      <c r="GW52" s="198"/>
      <c r="GX52" s="198"/>
      <c r="GY52" s="198"/>
      <c r="GZ52" s="198"/>
      <c r="HA52" s="198"/>
      <c r="HB52" s="198"/>
      <c r="HC52" s="198"/>
      <c r="HD52" s="198"/>
      <c r="HE52" s="198"/>
      <c r="HF52" s="198"/>
      <c r="HG52" s="198"/>
      <c r="HH52" s="198"/>
      <c r="HI52" s="198"/>
      <c r="HJ52" s="198"/>
      <c r="HK52" s="198"/>
      <c r="HL52" s="198"/>
      <c r="HM52" s="198"/>
      <c r="HN52" s="198"/>
    </row>
    <row r="53" s="197" customFormat="1" spans="1:222">
      <c r="A53" s="210"/>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c r="FP53" s="198"/>
      <c r="FQ53" s="198"/>
      <c r="FR53" s="198"/>
      <c r="FS53" s="198"/>
      <c r="FT53" s="198"/>
      <c r="FU53" s="198"/>
      <c r="FV53" s="198"/>
      <c r="FW53" s="198"/>
      <c r="FX53" s="198"/>
      <c r="FY53" s="198"/>
      <c r="FZ53" s="198"/>
      <c r="GA53" s="198"/>
      <c r="GB53" s="198"/>
      <c r="GC53" s="198"/>
      <c r="GD53" s="198"/>
      <c r="GE53" s="198"/>
      <c r="GF53" s="198"/>
      <c r="GG53" s="198"/>
      <c r="GH53" s="198"/>
      <c r="GI53" s="198"/>
      <c r="GJ53" s="198"/>
      <c r="GK53" s="198"/>
      <c r="GL53" s="198"/>
      <c r="GM53" s="198"/>
      <c r="GN53" s="198"/>
      <c r="GO53" s="198"/>
      <c r="GP53" s="198"/>
      <c r="GQ53" s="198"/>
      <c r="GR53" s="198"/>
      <c r="GS53" s="198"/>
      <c r="GT53" s="198"/>
      <c r="GU53" s="198"/>
      <c r="GV53" s="198"/>
      <c r="GW53" s="198"/>
      <c r="GX53" s="198"/>
      <c r="GY53" s="198"/>
      <c r="GZ53" s="198"/>
      <c r="HA53" s="198"/>
      <c r="HB53" s="198"/>
      <c r="HC53" s="198"/>
      <c r="HD53" s="198"/>
      <c r="HE53" s="198"/>
      <c r="HF53" s="198"/>
      <c r="HG53" s="198"/>
      <c r="HH53" s="198"/>
      <c r="HI53" s="198"/>
      <c r="HJ53" s="198"/>
      <c r="HK53" s="198"/>
      <c r="HL53" s="198"/>
      <c r="HM53" s="198"/>
      <c r="HN53" s="198"/>
    </row>
    <row r="54" s="197" customFormat="1" spans="1:222">
      <c r="A54" s="210"/>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row>
    <row r="55" s="197" customFormat="1" spans="1:222">
      <c r="A55" s="210"/>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row>
    <row r="56" s="197" customFormat="1" spans="1:222">
      <c r="A56" s="210"/>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row>
    <row r="57" s="197" customFormat="1" spans="1:222">
      <c r="A57" s="210"/>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row>
    <row r="58" s="197" customFormat="1" spans="1:222">
      <c r="A58" s="210"/>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row>
    <row r="59" s="197" customFormat="1" spans="1:222">
      <c r="A59" s="210"/>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row>
    <row r="60" s="197" customFormat="1" spans="1:222">
      <c r="A60" s="210"/>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row>
    <row r="61" s="197" customFormat="1" spans="1:222">
      <c r="A61" s="210"/>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row>
    <row r="62" s="197" customFormat="1" spans="1:222">
      <c r="A62" s="210"/>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row>
    <row r="63" s="197" customFormat="1" spans="1:222">
      <c r="A63" s="210"/>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row>
    <row r="64" s="197" customFormat="1" spans="1:222">
      <c r="A64" s="210"/>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row>
    <row r="65" s="197" customFormat="1" spans="1:222">
      <c r="A65" s="210"/>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row>
    <row r="66" s="197" customFormat="1" spans="1:222">
      <c r="A66" s="210"/>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row>
    <row r="67" s="197" customFormat="1" spans="1:222">
      <c r="A67" s="210"/>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row>
    <row r="68" s="197" customFormat="1" spans="1:222">
      <c r="A68" s="210"/>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row>
    <row r="69" s="197" customFormat="1" spans="1:222">
      <c r="A69" s="210"/>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row>
    <row r="70" s="197" customFormat="1" spans="1:222">
      <c r="A70" s="210"/>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row>
    <row r="71" s="197" customFormat="1" spans="1:222">
      <c r="A71" s="210"/>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row>
    <row r="72" s="197" customFormat="1" spans="1:222">
      <c r="A72" s="210"/>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row>
    <row r="73" s="197" customFormat="1" spans="1:222">
      <c r="A73" s="210"/>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row>
    <row r="74" s="197" customFormat="1" spans="1:222">
      <c r="A74" s="210"/>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row>
    <row r="75" s="197" customFormat="1" spans="1:222">
      <c r="A75" s="210"/>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row>
    <row r="76" s="197" customFormat="1" spans="1:222">
      <c r="A76" s="210"/>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row>
    <row r="77" s="197" customFormat="1" spans="1:222">
      <c r="A77" s="210"/>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row>
    <row r="78" s="197" customFormat="1" spans="1:222">
      <c r="A78" s="210"/>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row>
    <row r="79" s="197" customFormat="1" spans="1:222">
      <c r="A79" s="210"/>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row>
    <row r="80" s="197" customFormat="1" spans="1:222">
      <c r="A80" s="210"/>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row>
    <row r="81" s="197" customFormat="1" spans="1:222">
      <c r="A81" s="210"/>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row>
    <row r="82" s="197" customFormat="1" spans="1:222">
      <c r="A82" s="210"/>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row>
    <row r="83" s="197" customFormat="1" spans="1:222">
      <c r="A83" s="210"/>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row>
    <row r="84" s="197" customFormat="1" spans="1:222">
      <c r="A84" s="210"/>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row>
    <row r="85" s="197" customFormat="1" spans="1:222">
      <c r="A85" s="210"/>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row>
    <row r="86" s="197" customFormat="1" spans="1:222">
      <c r="A86" s="210"/>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row>
    <row r="87" s="197" customFormat="1" spans="1:222">
      <c r="A87" s="210"/>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row>
    <row r="88" s="197" customFormat="1" spans="1:222">
      <c r="A88" s="210"/>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row>
    <row r="89" s="197" customFormat="1" spans="1:222">
      <c r="A89" s="210"/>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row>
    <row r="90" s="197" customFormat="1" spans="1:222">
      <c r="A90" s="210"/>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row>
    <row r="91" s="197" customFormat="1" spans="1:222">
      <c r="A91" s="210"/>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row>
    <row r="92" s="197" customFormat="1" spans="1:222">
      <c r="A92" s="210"/>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row>
    <row r="93" s="197" customFormat="1" spans="1:222">
      <c r="A93" s="210"/>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row>
    <row r="94" s="197" customFormat="1" spans="1:222">
      <c r="A94" s="210"/>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row>
    <row r="95" s="197" customFormat="1" spans="1:222">
      <c r="A95" s="210"/>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row>
    <row r="96" s="197" customFormat="1" spans="1:222">
      <c r="A96" s="210"/>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row>
    <row r="97" s="197" customFormat="1" spans="1:222">
      <c r="A97" s="210"/>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row>
    <row r="98" s="197" customFormat="1" spans="1:222">
      <c r="A98" s="210"/>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row>
    <row r="99" s="197" customFormat="1" spans="1:222">
      <c r="A99" s="210"/>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row>
    <row r="100" s="197" customFormat="1" spans="1:222">
      <c r="A100" s="210"/>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row>
    <row r="101" s="197" customFormat="1" spans="1:222">
      <c r="A101" s="210"/>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row>
    <row r="102" s="197" customFormat="1" spans="1:222">
      <c r="A102" s="210"/>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row>
    <row r="103" s="197" customFormat="1" spans="1:222">
      <c r="A103" s="210"/>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row>
    <row r="104" s="197" customFormat="1" spans="1:222">
      <c r="A104" s="210"/>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row>
    <row r="105" s="197" customFormat="1" spans="1:222">
      <c r="A105" s="210"/>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row>
    <row r="106" s="197" customFormat="1" spans="1:222">
      <c r="A106" s="210"/>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row>
    <row r="107" s="197" customFormat="1" spans="1:222">
      <c r="A107" s="210"/>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row>
    <row r="108" s="197" customFormat="1" spans="1:222">
      <c r="A108" s="210"/>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row>
    <row r="109" s="197" customFormat="1" spans="1:222">
      <c r="A109" s="210"/>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row>
    <row r="110" s="197" customFormat="1" spans="1:222">
      <c r="A110" s="210"/>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row>
    <row r="111" s="197" customFormat="1" spans="1:222">
      <c r="A111" s="210"/>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row>
    <row r="112" s="197" customFormat="1" spans="1:222">
      <c r="A112" s="210"/>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row>
    <row r="113" s="197" customFormat="1" spans="1:222">
      <c r="A113" s="210"/>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row>
    <row r="114" s="197" customFormat="1" spans="1:222">
      <c r="A114" s="210"/>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row>
    <row r="115" s="197" customFormat="1" spans="1:222">
      <c r="A115" s="210"/>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row>
    <row r="116" s="197" customFormat="1" spans="1:222">
      <c r="A116" s="210"/>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row>
    <row r="117" s="197" customFormat="1" spans="1:222">
      <c r="A117" s="210"/>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row>
    <row r="118" s="197" customFormat="1" spans="1:222">
      <c r="A118" s="210"/>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row>
    <row r="119" s="197" customFormat="1" spans="1:222">
      <c r="A119" s="210"/>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row>
    <row r="120" s="197" customFormat="1" spans="1:222">
      <c r="A120" s="210"/>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row>
    <row r="121" s="197" customFormat="1" spans="1:222">
      <c r="A121" s="210"/>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row>
    <row r="122" s="197" customFormat="1" spans="1:222">
      <c r="A122" s="210"/>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row>
    <row r="123" s="197" customFormat="1" spans="1:222">
      <c r="A123" s="210"/>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row>
    <row r="124" s="197" customFormat="1" spans="1:222">
      <c r="A124" s="210"/>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row>
    <row r="125" s="197" customFormat="1" spans="1:222">
      <c r="A125" s="210"/>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row>
    <row r="126" s="197" customFormat="1" spans="1:222">
      <c r="A126" s="210"/>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row>
    <row r="127" s="197" customFormat="1" spans="1:222">
      <c r="A127" s="210"/>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row>
    <row r="128" s="197" customFormat="1" spans="1:222">
      <c r="A128" s="210"/>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row>
    <row r="129" s="197" customFormat="1" spans="1:222">
      <c r="A129" s="210"/>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row>
    <row r="130" s="197" customFormat="1" spans="1:222">
      <c r="A130" s="210"/>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row>
    <row r="131" s="197" customFormat="1" spans="1:222">
      <c r="A131" s="210"/>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row>
    <row r="132" s="197" customFormat="1" spans="1:222">
      <c r="A132" s="210"/>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row>
    <row r="133" s="197" customFormat="1" spans="1:222">
      <c r="A133" s="210"/>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row>
    <row r="134" s="197" customFormat="1" spans="1:222">
      <c r="A134" s="210"/>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row>
    <row r="135" s="197" customFormat="1" spans="1:222">
      <c r="A135" s="210"/>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row>
    <row r="136" s="197" customFormat="1" spans="1:222">
      <c r="A136" s="210"/>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row>
    <row r="137" s="197" customFormat="1" spans="1:222">
      <c r="A137" s="210"/>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row>
    <row r="138" s="197" customFormat="1" spans="1:222">
      <c r="A138" s="210"/>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row>
    <row r="139" s="197" customFormat="1" spans="1:222">
      <c r="A139" s="210"/>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row>
    <row r="140" s="197" customFormat="1" spans="1:222">
      <c r="A140" s="210"/>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row>
    <row r="141" s="197" customFormat="1" spans="1:222">
      <c r="A141" s="210"/>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row>
    <row r="142" s="197" customFormat="1" spans="1:222">
      <c r="A142" s="210"/>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row>
    <row r="143" s="197" customFormat="1" spans="1:222">
      <c r="A143" s="210"/>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row>
    <row r="144" s="197" customFormat="1" spans="1:222">
      <c r="A144" s="210"/>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row>
    <row r="145" s="197" customFormat="1" spans="1:222">
      <c r="A145" s="210"/>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row>
    <row r="146" s="197" customFormat="1" spans="1:222">
      <c r="A146" s="210"/>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row>
    <row r="147" s="197" customFormat="1" spans="1:222">
      <c r="A147" s="210"/>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row>
    <row r="148" s="197" customFormat="1" spans="1:222">
      <c r="A148" s="210"/>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row>
    <row r="149" s="197" customFormat="1" spans="1:222">
      <c r="A149" s="210"/>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row>
    <row r="150" s="197" customFormat="1" spans="1:222">
      <c r="A150" s="210"/>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row>
    <row r="151" s="197" customFormat="1" spans="1:222">
      <c r="A151" s="210"/>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row>
    <row r="152" s="197" customFormat="1" spans="1:222">
      <c r="A152" s="210"/>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row>
    <row r="153" s="197" customFormat="1" spans="1:222">
      <c r="A153" s="210"/>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row>
    <row r="154" s="197" customFormat="1" spans="1:222">
      <c r="A154" s="210"/>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row>
    <row r="155" s="197" customFormat="1" spans="1:222">
      <c r="A155" s="210"/>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row>
    <row r="156" s="197" customFormat="1" spans="1:222">
      <c r="A156" s="210"/>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row>
    <row r="157" s="197" customFormat="1" spans="1:222">
      <c r="A157" s="210"/>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row>
    <row r="158" s="197" customFormat="1" spans="1:222">
      <c r="A158" s="210"/>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row>
    <row r="159" s="197" customFormat="1" spans="1:222">
      <c r="A159" s="210"/>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c r="GT159" s="198"/>
      <c r="GU159" s="198"/>
      <c r="GV159" s="198"/>
      <c r="GW159" s="198"/>
      <c r="GX159" s="198"/>
      <c r="GY159" s="198"/>
      <c r="GZ159" s="198"/>
      <c r="HA159" s="198"/>
      <c r="HB159" s="198"/>
      <c r="HC159" s="198"/>
      <c r="HD159" s="198"/>
      <c r="HE159" s="198"/>
      <c r="HF159" s="198"/>
      <c r="HG159" s="198"/>
      <c r="HH159" s="198"/>
      <c r="HI159" s="198"/>
      <c r="HJ159" s="198"/>
      <c r="HK159" s="198"/>
      <c r="HL159" s="198"/>
      <c r="HM159" s="198"/>
      <c r="HN159" s="198"/>
    </row>
    <row r="160" s="197" customFormat="1" spans="1:222">
      <c r="A160" s="210"/>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c r="GT160" s="198"/>
      <c r="GU160" s="198"/>
      <c r="GV160" s="198"/>
      <c r="GW160" s="198"/>
      <c r="GX160" s="198"/>
      <c r="GY160" s="198"/>
      <c r="GZ160" s="198"/>
      <c r="HA160" s="198"/>
      <c r="HB160" s="198"/>
      <c r="HC160" s="198"/>
      <c r="HD160" s="198"/>
      <c r="HE160" s="198"/>
      <c r="HF160" s="198"/>
      <c r="HG160" s="198"/>
      <c r="HH160" s="198"/>
      <c r="HI160" s="198"/>
      <c r="HJ160" s="198"/>
      <c r="HK160" s="198"/>
      <c r="HL160" s="198"/>
      <c r="HM160" s="198"/>
      <c r="HN160" s="198"/>
    </row>
    <row r="161" s="197" customFormat="1" spans="1:222">
      <c r="A161" s="210"/>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c r="GT161" s="198"/>
      <c r="GU161" s="198"/>
      <c r="GV161" s="198"/>
      <c r="GW161" s="198"/>
      <c r="GX161" s="198"/>
      <c r="GY161" s="198"/>
      <c r="GZ161" s="198"/>
      <c r="HA161" s="198"/>
      <c r="HB161" s="198"/>
      <c r="HC161" s="198"/>
      <c r="HD161" s="198"/>
      <c r="HE161" s="198"/>
      <c r="HF161" s="198"/>
      <c r="HG161" s="198"/>
      <c r="HH161" s="198"/>
      <c r="HI161" s="198"/>
      <c r="HJ161" s="198"/>
      <c r="HK161" s="198"/>
      <c r="HL161" s="198"/>
      <c r="HM161" s="198"/>
      <c r="HN161" s="198"/>
    </row>
    <row r="162" s="197" customFormat="1" spans="1:222">
      <c r="A162" s="210"/>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c r="GT162" s="198"/>
      <c r="GU162" s="198"/>
      <c r="GV162" s="198"/>
      <c r="GW162" s="198"/>
      <c r="GX162" s="198"/>
      <c r="GY162" s="198"/>
      <c r="GZ162" s="198"/>
      <c r="HA162" s="198"/>
      <c r="HB162" s="198"/>
      <c r="HC162" s="198"/>
      <c r="HD162" s="198"/>
      <c r="HE162" s="198"/>
      <c r="HF162" s="198"/>
      <c r="HG162" s="198"/>
      <c r="HH162" s="198"/>
      <c r="HI162" s="198"/>
      <c r="HJ162" s="198"/>
      <c r="HK162" s="198"/>
      <c r="HL162" s="198"/>
      <c r="HM162" s="198"/>
      <c r="HN162" s="198"/>
    </row>
    <row r="163" s="197" customFormat="1" spans="1:222">
      <c r="A163" s="210"/>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c r="GT163" s="198"/>
      <c r="GU163" s="198"/>
      <c r="GV163" s="198"/>
      <c r="GW163" s="198"/>
      <c r="GX163" s="198"/>
      <c r="GY163" s="198"/>
      <c r="GZ163" s="198"/>
      <c r="HA163" s="198"/>
      <c r="HB163" s="198"/>
      <c r="HC163" s="198"/>
      <c r="HD163" s="198"/>
      <c r="HE163" s="198"/>
      <c r="HF163" s="198"/>
      <c r="HG163" s="198"/>
      <c r="HH163" s="198"/>
      <c r="HI163" s="198"/>
      <c r="HJ163" s="198"/>
      <c r="HK163" s="198"/>
      <c r="HL163" s="198"/>
      <c r="HM163" s="198"/>
      <c r="HN163" s="198"/>
    </row>
    <row r="164" s="197" customFormat="1" spans="1:222">
      <c r="A164" s="210"/>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c r="GT164" s="198"/>
      <c r="GU164" s="198"/>
      <c r="GV164" s="198"/>
      <c r="GW164" s="198"/>
      <c r="GX164" s="198"/>
      <c r="GY164" s="198"/>
      <c r="GZ164" s="198"/>
      <c r="HA164" s="198"/>
      <c r="HB164" s="198"/>
      <c r="HC164" s="198"/>
      <c r="HD164" s="198"/>
      <c r="HE164" s="198"/>
      <c r="HF164" s="198"/>
      <c r="HG164" s="198"/>
      <c r="HH164" s="198"/>
      <c r="HI164" s="198"/>
      <c r="HJ164" s="198"/>
      <c r="HK164" s="198"/>
      <c r="HL164" s="198"/>
      <c r="HM164" s="198"/>
      <c r="HN164" s="198"/>
    </row>
    <row r="165" s="197" customFormat="1" spans="1:222">
      <c r="A165" s="210"/>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c r="GT165" s="198"/>
      <c r="GU165" s="198"/>
      <c r="GV165" s="198"/>
      <c r="GW165" s="198"/>
      <c r="GX165" s="198"/>
      <c r="GY165" s="198"/>
      <c r="GZ165" s="198"/>
      <c r="HA165" s="198"/>
      <c r="HB165" s="198"/>
      <c r="HC165" s="198"/>
      <c r="HD165" s="198"/>
      <c r="HE165" s="198"/>
      <c r="HF165" s="198"/>
      <c r="HG165" s="198"/>
      <c r="HH165" s="198"/>
      <c r="HI165" s="198"/>
      <c r="HJ165" s="198"/>
      <c r="HK165" s="198"/>
      <c r="HL165" s="198"/>
      <c r="HM165" s="198"/>
      <c r="HN165" s="198"/>
    </row>
    <row r="166" s="197" customFormat="1" spans="1:222">
      <c r="A166" s="210"/>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c r="GT166" s="198"/>
      <c r="GU166" s="198"/>
      <c r="GV166" s="198"/>
      <c r="GW166" s="198"/>
      <c r="GX166" s="198"/>
      <c r="GY166" s="198"/>
      <c r="GZ166" s="198"/>
      <c r="HA166" s="198"/>
      <c r="HB166" s="198"/>
      <c r="HC166" s="198"/>
      <c r="HD166" s="198"/>
      <c r="HE166" s="198"/>
      <c r="HF166" s="198"/>
      <c r="HG166" s="198"/>
      <c r="HH166" s="198"/>
      <c r="HI166" s="198"/>
      <c r="HJ166" s="198"/>
      <c r="HK166" s="198"/>
      <c r="HL166" s="198"/>
      <c r="HM166" s="198"/>
      <c r="HN166" s="198"/>
    </row>
    <row r="167" s="197" customFormat="1" spans="1:222">
      <c r="A167" s="210"/>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c r="GT167" s="198"/>
      <c r="GU167" s="198"/>
      <c r="GV167" s="198"/>
      <c r="GW167" s="198"/>
      <c r="GX167" s="198"/>
      <c r="GY167" s="198"/>
      <c r="GZ167" s="198"/>
      <c r="HA167" s="198"/>
      <c r="HB167" s="198"/>
      <c r="HC167" s="198"/>
      <c r="HD167" s="198"/>
      <c r="HE167" s="198"/>
      <c r="HF167" s="198"/>
      <c r="HG167" s="198"/>
      <c r="HH167" s="198"/>
      <c r="HI167" s="198"/>
      <c r="HJ167" s="198"/>
      <c r="HK167" s="198"/>
      <c r="HL167" s="198"/>
      <c r="HM167" s="198"/>
      <c r="HN167" s="198"/>
    </row>
    <row r="168" s="197" customFormat="1" spans="1:222">
      <c r="A168" s="210"/>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c r="GT168" s="198"/>
      <c r="GU168" s="198"/>
      <c r="GV168" s="198"/>
      <c r="GW168" s="198"/>
      <c r="GX168" s="198"/>
      <c r="GY168" s="198"/>
      <c r="GZ168" s="198"/>
      <c r="HA168" s="198"/>
      <c r="HB168" s="198"/>
      <c r="HC168" s="198"/>
      <c r="HD168" s="198"/>
      <c r="HE168" s="198"/>
      <c r="HF168" s="198"/>
      <c r="HG168" s="198"/>
      <c r="HH168" s="198"/>
      <c r="HI168" s="198"/>
      <c r="HJ168" s="198"/>
      <c r="HK168" s="198"/>
      <c r="HL168" s="198"/>
      <c r="HM168" s="198"/>
      <c r="HN168" s="198"/>
    </row>
    <row r="169" s="197" customFormat="1" spans="1:222">
      <c r="A169" s="210"/>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c r="GT169" s="198"/>
      <c r="GU169" s="198"/>
      <c r="GV169" s="198"/>
      <c r="GW169" s="198"/>
      <c r="GX169" s="198"/>
      <c r="GY169" s="198"/>
      <c r="GZ169" s="198"/>
      <c r="HA169" s="198"/>
      <c r="HB169" s="198"/>
      <c r="HC169" s="198"/>
      <c r="HD169" s="198"/>
      <c r="HE169" s="198"/>
      <c r="HF169" s="198"/>
      <c r="HG169" s="198"/>
      <c r="HH169" s="198"/>
      <c r="HI169" s="198"/>
      <c r="HJ169" s="198"/>
      <c r="HK169" s="198"/>
      <c r="HL169" s="198"/>
      <c r="HM169" s="198"/>
      <c r="HN169" s="198"/>
    </row>
    <row r="170" s="197" customFormat="1" spans="1:222">
      <c r="A170" s="210"/>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c r="GT170" s="198"/>
      <c r="GU170" s="198"/>
      <c r="GV170" s="198"/>
      <c r="GW170" s="198"/>
      <c r="GX170" s="198"/>
      <c r="GY170" s="198"/>
      <c r="GZ170" s="198"/>
      <c r="HA170" s="198"/>
      <c r="HB170" s="198"/>
      <c r="HC170" s="198"/>
      <c r="HD170" s="198"/>
      <c r="HE170" s="198"/>
      <c r="HF170" s="198"/>
      <c r="HG170" s="198"/>
      <c r="HH170" s="198"/>
      <c r="HI170" s="198"/>
      <c r="HJ170" s="198"/>
      <c r="HK170" s="198"/>
      <c r="HL170" s="198"/>
      <c r="HM170" s="198"/>
      <c r="HN170" s="198"/>
    </row>
    <row r="171" s="197" customFormat="1" spans="1:222">
      <c r="A171" s="210"/>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c r="GT171" s="198"/>
      <c r="GU171" s="198"/>
      <c r="GV171" s="198"/>
      <c r="GW171" s="198"/>
      <c r="GX171" s="198"/>
      <c r="GY171" s="198"/>
      <c r="GZ171" s="198"/>
      <c r="HA171" s="198"/>
      <c r="HB171" s="198"/>
      <c r="HC171" s="198"/>
      <c r="HD171" s="198"/>
      <c r="HE171" s="198"/>
      <c r="HF171" s="198"/>
      <c r="HG171" s="198"/>
      <c r="HH171" s="198"/>
      <c r="HI171" s="198"/>
      <c r="HJ171" s="198"/>
      <c r="HK171" s="198"/>
      <c r="HL171" s="198"/>
      <c r="HM171" s="198"/>
      <c r="HN171" s="198"/>
    </row>
    <row r="172" s="197" customFormat="1" spans="1:222">
      <c r="A172" s="210"/>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c r="GT172" s="198"/>
      <c r="GU172" s="198"/>
      <c r="GV172" s="198"/>
      <c r="GW172" s="198"/>
      <c r="GX172" s="198"/>
      <c r="GY172" s="198"/>
      <c r="GZ172" s="198"/>
      <c r="HA172" s="198"/>
      <c r="HB172" s="198"/>
      <c r="HC172" s="198"/>
      <c r="HD172" s="198"/>
      <c r="HE172" s="198"/>
      <c r="HF172" s="198"/>
      <c r="HG172" s="198"/>
      <c r="HH172" s="198"/>
      <c r="HI172" s="198"/>
      <c r="HJ172" s="198"/>
      <c r="HK172" s="198"/>
      <c r="HL172" s="198"/>
      <c r="HM172" s="198"/>
      <c r="HN172" s="198"/>
    </row>
    <row r="173" s="197" customFormat="1" spans="1:222">
      <c r="A173" s="210"/>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c r="GT173" s="198"/>
      <c r="GU173" s="198"/>
      <c r="GV173" s="198"/>
      <c r="GW173" s="198"/>
      <c r="GX173" s="198"/>
      <c r="GY173" s="198"/>
      <c r="GZ173" s="198"/>
      <c r="HA173" s="198"/>
      <c r="HB173" s="198"/>
      <c r="HC173" s="198"/>
      <c r="HD173" s="198"/>
      <c r="HE173" s="198"/>
      <c r="HF173" s="198"/>
      <c r="HG173" s="198"/>
      <c r="HH173" s="198"/>
      <c r="HI173" s="198"/>
      <c r="HJ173" s="198"/>
      <c r="HK173" s="198"/>
      <c r="HL173" s="198"/>
      <c r="HM173" s="198"/>
      <c r="HN173" s="198"/>
    </row>
    <row r="174" s="197" customFormat="1" spans="1:222">
      <c r="A174" s="210"/>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c r="GT174" s="198"/>
      <c r="GU174" s="198"/>
      <c r="GV174" s="198"/>
      <c r="GW174" s="198"/>
      <c r="GX174" s="198"/>
      <c r="GY174" s="198"/>
      <c r="GZ174" s="198"/>
      <c r="HA174" s="198"/>
      <c r="HB174" s="198"/>
      <c r="HC174" s="198"/>
      <c r="HD174" s="198"/>
      <c r="HE174" s="198"/>
      <c r="HF174" s="198"/>
      <c r="HG174" s="198"/>
      <c r="HH174" s="198"/>
      <c r="HI174" s="198"/>
      <c r="HJ174" s="198"/>
      <c r="HK174" s="198"/>
      <c r="HL174" s="198"/>
      <c r="HM174" s="198"/>
      <c r="HN174" s="198"/>
    </row>
    <row r="175" s="197" customFormat="1" spans="1:222">
      <c r="A175" s="210"/>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c r="GT175" s="198"/>
      <c r="GU175" s="198"/>
      <c r="GV175" s="198"/>
      <c r="GW175" s="198"/>
      <c r="GX175" s="198"/>
      <c r="GY175" s="198"/>
      <c r="GZ175" s="198"/>
      <c r="HA175" s="198"/>
      <c r="HB175" s="198"/>
      <c r="HC175" s="198"/>
      <c r="HD175" s="198"/>
      <c r="HE175" s="198"/>
      <c r="HF175" s="198"/>
      <c r="HG175" s="198"/>
      <c r="HH175" s="198"/>
      <c r="HI175" s="198"/>
      <c r="HJ175" s="198"/>
      <c r="HK175" s="198"/>
      <c r="HL175" s="198"/>
      <c r="HM175" s="198"/>
      <c r="HN175" s="198"/>
    </row>
    <row r="176" s="197" customFormat="1" spans="1:222">
      <c r="A176" s="210"/>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c r="GT176" s="198"/>
      <c r="GU176" s="198"/>
      <c r="GV176" s="198"/>
      <c r="GW176" s="198"/>
      <c r="GX176" s="198"/>
      <c r="GY176" s="198"/>
      <c r="GZ176" s="198"/>
      <c r="HA176" s="198"/>
      <c r="HB176" s="198"/>
      <c r="HC176" s="198"/>
      <c r="HD176" s="198"/>
      <c r="HE176" s="198"/>
      <c r="HF176" s="198"/>
      <c r="HG176" s="198"/>
      <c r="HH176" s="198"/>
      <c r="HI176" s="198"/>
      <c r="HJ176" s="198"/>
      <c r="HK176" s="198"/>
      <c r="HL176" s="198"/>
      <c r="HM176" s="198"/>
      <c r="HN176" s="198"/>
    </row>
    <row r="177" s="197" customFormat="1" spans="1:222">
      <c r="A177" s="210"/>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c r="GT177" s="198"/>
      <c r="GU177" s="198"/>
      <c r="GV177" s="198"/>
      <c r="GW177" s="198"/>
      <c r="GX177" s="198"/>
      <c r="GY177" s="198"/>
      <c r="GZ177" s="198"/>
      <c r="HA177" s="198"/>
      <c r="HB177" s="198"/>
      <c r="HC177" s="198"/>
      <c r="HD177" s="198"/>
      <c r="HE177" s="198"/>
      <c r="HF177" s="198"/>
      <c r="HG177" s="198"/>
      <c r="HH177" s="198"/>
      <c r="HI177" s="198"/>
      <c r="HJ177" s="198"/>
      <c r="HK177" s="198"/>
      <c r="HL177" s="198"/>
      <c r="HM177" s="198"/>
      <c r="HN177" s="198"/>
    </row>
    <row r="178" s="197" customFormat="1" spans="1:222">
      <c r="A178" s="210"/>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c r="GT178" s="198"/>
      <c r="GU178" s="198"/>
      <c r="GV178" s="198"/>
      <c r="GW178" s="198"/>
      <c r="GX178" s="198"/>
      <c r="GY178" s="198"/>
      <c r="GZ178" s="198"/>
      <c r="HA178" s="198"/>
      <c r="HB178" s="198"/>
      <c r="HC178" s="198"/>
      <c r="HD178" s="198"/>
      <c r="HE178" s="198"/>
      <c r="HF178" s="198"/>
      <c r="HG178" s="198"/>
      <c r="HH178" s="198"/>
      <c r="HI178" s="198"/>
      <c r="HJ178" s="198"/>
      <c r="HK178" s="198"/>
      <c r="HL178" s="198"/>
      <c r="HM178" s="198"/>
      <c r="HN178" s="198"/>
    </row>
    <row r="179" s="197" customFormat="1" spans="1:222">
      <c r="A179" s="210"/>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c r="GT179" s="198"/>
      <c r="GU179" s="198"/>
      <c r="GV179" s="198"/>
      <c r="GW179" s="198"/>
      <c r="GX179" s="198"/>
      <c r="GY179" s="198"/>
      <c r="GZ179" s="198"/>
      <c r="HA179" s="198"/>
      <c r="HB179" s="198"/>
      <c r="HC179" s="198"/>
      <c r="HD179" s="198"/>
      <c r="HE179" s="198"/>
      <c r="HF179" s="198"/>
      <c r="HG179" s="198"/>
      <c r="HH179" s="198"/>
      <c r="HI179" s="198"/>
      <c r="HJ179" s="198"/>
      <c r="HK179" s="198"/>
      <c r="HL179" s="198"/>
      <c r="HM179" s="198"/>
      <c r="HN179" s="198"/>
    </row>
    <row r="180" s="197" customFormat="1" spans="1:222">
      <c r="A180" s="210"/>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c r="GT180" s="198"/>
      <c r="GU180" s="198"/>
      <c r="GV180" s="198"/>
      <c r="GW180" s="198"/>
      <c r="GX180" s="198"/>
      <c r="GY180" s="198"/>
      <c r="GZ180" s="198"/>
      <c r="HA180" s="198"/>
      <c r="HB180" s="198"/>
      <c r="HC180" s="198"/>
      <c r="HD180" s="198"/>
      <c r="HE180" s="198"/>
      <c r="HF180" s="198"/>
      <c r="HG180" s="198"/>
      <c r="HH180" s="198"/>
      <c r="HI180" s="198"/>
      <c r="HJ180" s="198"/>
      <c r="HK180" s="198"/>
      <c r="HL180" s="198"/>
      <c r="HM180" s="198"/>
      <c r="HN180" s="198"/>
    </row>
    <row r="181" s="197" customFormat="1" spans="1:222">
      <c r="A181" s="210"/>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c r="GT181" s="198"/>
      <c r="GU181" s="198"/>
      <c r="GV181" s="198"/>
      <c r="GW181" s="198"/>
      <c r="GX181" s="198"/>
      <c r="GY181" s="198"/>
      <c r="GZ181" s="198"/>
      <c r="HA181" s="198"/>
      <c r="HB181" s="198"/>
      <c r="HC181" s="198"/>
      <c r="HD181" s="198"/>
      <c r="HE181" s="198"/>
      <c r="HF181" s="198"/>
      <c r="HG181" s="198"/>
      <c r="HH181" s="198"/>
      <c r="HI181" s="198"/>
      <c r="HJ181" s="198"/>
      <c r="HK181" s="198"/>
      <c r="HL181" s="198"/>
      <c r="HM181" s="198"/>
      <c r="HN181" s="198"/>
    </row>
    <row r="182" s="197" customFormat="1" spans="1:222">
      <c r="A182" s="210"/>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c r="GT182" s="198"/>
      <c r="GU182" s="198"/>
      <c r="GV182" s="198"/>
      <c r="GW182" s="198"/>
      <c r="GX182" s="198"/>
      <c r="GY182" s="198"/>
      <c r="GZ182" s="198"/>
      <c r="HA182" s="198"/>
      <c r="HB182" s="198"/>
      <c r="HC182" s="198"/>
      <c r="HD182" s="198"/>
      <c r="HE182" s="198"/>
      <c r="HF182" s="198"/>
      <c r="HG182" s="198"/>
      <c r="HH182" s="198"/>
      <c r="HI182" s="198"/>
      <c r="HJ182" s="198"/>
      <c r="HK182" s="198"/>
      <c r="HL182" s="198"/>
      <c r="HM182" s="198"/>
      <c r="HN182" s="198"/>
    </row>
    <row r="183" s="197" customFormat="1" spans="1:222">
      <c r="A183" s="210"/>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c r="GT183" s="198"/>
      <c r="GU183" s="198"/>
      <c r="GV183" s="198"/>
      <c r="GW183" s="198"/>
      <c r="GX183" s="198"/>
      <c r="GY183" s="198"/>
      <c r="GZ183" s="198"/>
      <c r="HA183" s="198"/>
      <c r="HB183" s="198"/>
      <c r="HC183" s="198"/>
      <c r="HD183" s="198"/>
      <c r="HE183" s="198"/>
      <c r="HF183" s="198"/>
      <c r="HG183" s="198"/>
      <c r="HH183" s="198"/>
      <c r="HI183" s="198"/>
      <c r="HJ183" s="198"/>
      <c r="HK183" s="198"/>
      <c r="HL183" s="198"/>
      <c r="HM183" s="198"/>
      <c r="HN183" s="198"/>
    </row>
    <row r="184" s="197" customFormat="1" spans="1:222">
      <c r="A184" s="210"/>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c r="GT184" s="198"/>
      <c r="GU184" s="198"/>
      <c r="GV184" s="198"/>
      <c r="GW184" s="198"/>
      <c r="GX184" s="198"/>
      <c r="GY184" s="198"/>
      <c r="GZ184" s="198"/>
      <c r="HA184" s="198"/>
      <c r="HB184" s="198"/>
      <c r="HC184" s="198"/>
      <c r="HD184" s="198"/>
      <c r="HE184" s="198"/>
      <c r="HF184" s="198"/>
      <c r="HG184" s="198"/>
      <c r="HH184" s="198"/>
      <c r="HI184" s="198"/>
      <c r="HJ184" s="198"/>
      <c r="HK184" s="198"/>
      <c r="HL184" s="198"/>
      <c r="HM184" s="198"/>
      <c r="HN184" s="198"/>
    </row>
    <row r="185" s="197" customFormat="1" spans="1:222">
      <c r="A185" s="210"/>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c r="GT185" s="198"/>
      <c r="GU185" s="198"/>
      <c r="GV185" s="198"/>
      <c r="GW185" s="198"/>
      <c r="GX185" s="198"/>
      <c r="GY185" s="198"/>
      <c r="GZ185" s="198"/>
      <c r="HA185" s="198"/>
      <c r="HB185" s="198"/>
      <c r="HC185" s="198"/>
      <c r="HD185" s="198"/>
      <c r="HE185" s="198"/>
      <c r="HF185" s="198"/>
      <c r="HG185" s="198"/>
      <c r="HH185" s="198"/>
      <c r="HI185" s="198"/>
      <c r="HJ185" s="198"/>
      <c r="HK185" s="198"/>
      <c r="HL185" s="198"/>
      <c r="HM185" s="198"/>
      <c r="HN185" s="198"/>
    </row>
    <row r="186" s="197" customFormat="1" spans="1:222">
      <c r="A186" s="210"/>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c r="GT186" s="198"/>
      <c r="GU186" s="198"/>
      <c r="GV186" s="198"/>
      <c r="GW186" s="198"/>
      <c r="GX186" s="198"/>
      <c r="GY186" s="198"/>
      <c r="GZ186" s="198"/>
      <c r="HA186" s="198"/>
      <c r="HB186" s="198"/>
      <c r="HC186" s="198"/>
      <c r="HD186" s="198"/>
      <c r="HE186" s="198"/>
      <c r="HF186" s="198"/>
      <c r="HG186" s="198"/>
      <c r="HH186" s="198"/>
      <c r="HI186" s="198"/>
      <c r="HJ186" s="198"/>
      <c r="HK186" s="198"/>
      <c r="HL186" s="198"/>
      <c r="HM186" s="198"/>
      <c r="HN186" s="198"/>
    </row>
    <row r="187" s="197" customFormat="1" spans="1:222">
      <c r="A187" s="210"/>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c r="GT187" s="198"/>
      <c r="GU187" s="198"/>
      <c r="GV187" s="198"/>
      <c r="GW187" s="198"/>
      <c r="GX187" s="198"/>
      <c r="GY187" s="198"/>
      <c r="GZ187" s="198"/>
      <c r="HA187" s="198"/>
      <c r="HB187" s="198"/>
      <c r="HC187" s="198"/>
      <c r="HD187" s="198"/>
      <c r="HE187" s="198"/>
      <c r="HF187" s="198"/>
      <c r="HG187" s="198"/>
      <c r="HH187" s="198"/>
      <c r="HI187" s="198"/>
      <c r="HJ187" s="198"/>
      <c r="HK187" s="198"/>
      <c r="HL187" s="198"/>
      <c r="HM187" s="198"/>
      <c r="HN187" s="198"/>
    </row>
    <row r="188" s="197" customFormat="1" spans="1:222">
      <c r="A188" s="210"/>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c r="GT188" s="198"/>
      <c r="GU188" s="198"/>
      <c r="GV188" s="198"/>
      <c r="GW188" s="198"/>
      <c r="GX188" s="198"/>
      <c r="GY188" s="198"/>
      <c r="GZ188" s="198"/>
      <c r="HA188" s="198"/>
      <c r="HB188" s="198"/>
      <c r="HC188" s="198"/>
      <c r="HD188" s="198"/>
      <c r="HE188" s="198"/>
      <c r="HF188" s="198"/>
      <c r="HG188" s="198"/>
      <c r="HH188" s="198"/>
      <c r="HI188" s="198"/>
      <c r="HJ188" s="198"/>
      <c r="HK188" s="198"/>
      <c r="HL188" s="198"/>
      <c r="HM188" s="198"/>
      <c r="HN188" s="198"/>
    </row>
    <row r="189" s="197" customFormat="1" spans="1:222">
      <c r="A189" s="210"/>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c r="GT189" s="198"/>
      <c r="GU189" s="198"/>
      <c r="GV189" s="198"/>
      <c r="GW189" s="198"/>
      <c r="GX189" s="198"/>
      <c r="GY189" s="198"/>
      <c r="GZ189" s="198"/>
      <c r="HA189" s="198"/>
      <c r="HB189" s="198"/>
      <c r="HC189" s="198"/>
      <c r="HD189" s="198"/>
      <c r="HE189" s="198"/>
      <c r="HF189" s="198"/>
      <c r="HG189" s="198"/>
      <c r="HH189" s="198"/>
      <c r="HI189" s="198"/>
      <c r="HJ189" s="198"/>
      <c r="HK189" s="198"/>
      <c r="HL189" s="198"/>
      <c r="HM189" s="198"/>
      <c r="HN189" s="198"/>
    </row>
    <row r="190" s="197" customFormat="1" spans="1:222">
      <c r="A190" s="210"/>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c r="GT190" s="198"/>
      <c r="GU190" s="198"/>
      <c r="GV190" s="198"/>
      <c r="GW190" s="198"/>
      <c r="GX190" s="198"/>
      <c r="GY190" s="198"/>
      <c r="GZ190" s="198"/>
      <c r="HA190" s="198"/>
      <c r="HB190" s="198"/>
      <c r="HC190" s="198"/>
      <c r="HD190" s="198"/>
      <c r="HE190" s="198"/>
      <c r="HF190" s="198"/>
      <c r="HG190" s="198"/>
      <c r="HH190" s="198"/>
      <c r="HI190" s="198"/>
      <c r="HJ190" s="198"/>
      <c r="HK190" s="198"/>
      <c r="HL190" s="198"/>
      <c r="HM190" s="198"/>
      <c r="HN190" s="198"/>
    </row>
    <row r="191" s="197" customFormat="1" spans="1:222">
      <c r="A191" s="210"/>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c r="GT191" s="198"/>
      <c r="GU191" s="198"/>
      <c r="GV191" s="198"/>
      <c r="GW191" s="198"/>
      <c r="GX191" s="198"/>
      <c r="GY191" s="198"/>
      <c r="GZ191" s="198"/>
      <c r="HA191" s="198"/>
      <c r="HB191" s="198"/>
      <c r="HC191" s="198"/>
      <c r="HD191" s="198"/>
      <c r="HE191" s="198"/>
      <c r="HF191" s="198"/>
      <c r="HG191" s="198"/>
      <c r="HH191" s="198"/>
      <c r="HI191" s="198"/>
      <c r="HJ191" s="198"/>
      <c r="HK191" s="198"/>
      <c r="HL191" s="198"/>
      <c r="HM191" s="198"/>
      <c r="HN191" s="198"/>
    </row>
    <row r="192" s="197" customFormat="1" spans="1:222">
      <c r="A192" s="210"/>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c r="GT192" s="198"/>
      <c r="GU192" s="198"/>
      <c r="GV192" s="198"/>
      <c r="GW192" s="198"/>
      <c r="GX192" s="198"/>
      <c r="GY192" s="198"/>
      <c r="GZ192" s="198"/>
      <c r="HA192" s="198"/>
      <c r="HB192" s="198"/>
      <c r="HC192" s="198"/>
      <c r="HD192" s="198"/>
      <c r="HE192" s="198"/>
      <c r="HF192" s="198"/>
      <c r="HG192" s="198"/>
      <c r="HH192" s="198"/>
      <c r="HI192" s="198"/>
      <c r="HJ192" s="198"/>
      <c r="HK192" s="198"/>
      <c r="HL192" s="198"/>
      <c r="HM192" s="198"/>
      <c r="HN192" s="198"/>
    </row>
    <row r="193" s="197" customFormat="1" spans="1:222">
      <c r="A193" s="210"/>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c r="GT193" s="198"/>
      <c r="GU193" s="198"/>
      <c r="GV193" s="198"/>
      <c r="GW193" s="198"/>
      <c r="GX193" s="198"/>
      <c r="GY193" s="198"/>
      <c r="GZ193" s="198"/>
      <c r="HA193" s="198"/>
      <c r="HB193" s="198"/>
      <c r="HC193" s="198"/>
      <c r="HD193" s="198"/>
      <c r="HE193" s="198"/>
      <c r="HF193" s="198"/>
      <c r="HG193" s="198"/>
      <c r="HH193" s="198"/>
      <c r="HI193" s="198"/>
      <c r="HJ193" s="198"/>
      <c r="HK193" s="198"/>
      <c r="HL193" s="198"/>
      <c r="HM193" s="198"/>
      <c r="HN193" s="198"/>
    </row>
    <row r="194" s="197" customFormat="1" spans="1:222">
      <c r="A194" s="210"/>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c r="GT194" s="198"/>
      <c r="GU194" s="198"/>
      <c r="GV194" s="198"/>
      <c r="GW194" s="198"/>
      <c r="GX194" s="198"/>
      <c r="GY194" s="198"/>
      <c r="GZ194" s="198"/>
      <c r="HA194" s="198"/>
      <c r="HB194" s="198"/>
      <c r="HC194" s="198"/>
      <c r="HD194" s="198"/>
      <c r="HE194" s="198"/>
      <c r="HF194" s="198"/>
      <c r="HG194" s="198"/>
      <c r="HH194" s="198"/>
      <c r="HI194" s="198"/>
      <c r="HJ194" s="198"/>
      <c r="HK194" s="198"/>
      <c r="HL194" s="198"/>
      <c r="HM194" s="198"/>
      <c r="HN194" s="198"/>
    </row>
    <row r="195" s="197" customFormat="1" spans="1:222">
      <c r="A195" s="210"/>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c r="GT195" s="198"/>
      <c r="GU195" s="198"/>
      <c r="GV195" s="198"/>
      <c r="GW195" s="198"/>
      <c r="GX195" s="198"/>
      <c r="GY195" s="198"/>
      <c r="GZ195" s="198"/>
      <c r="HA195" s="198"/>
      <c r="HB195" s="198"/>
      <c r="HC195" s="198"/>
      <c r="HD195" s="198"/>
      <c r="HE195" s="198"/>
      <c r="HF195" s="198"/>
      <c r="HG195" s="198"/>
      <c r="HH195" s="198"/>
      <c r="HI195" s="198"/>
      <c r="HJ195" s="198"/>
      <c r="HK195" s="198"/>
      <c r="HL195" s="198"/>
      <c r="HM195" s="198"/>
      <c r="HN195" s="198"/>
    </row>
    <row r="196" s="197" customFormat="1" spans="1:222">
      <c r="A196" s="210"/>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c r="GT196" s="198"/>
      <c r="GU196" s="198"/>
      <c r="GV196" s="198"/>
      <c r="GW196" s="198"/>
      <c r="GX196" s="198"/>
      <c r="GY196" s="198"/>
      <c r="GZ196" s="198"/>
      <c r="HA196" s="198"/>
      <c r="HB196" s="198"/>
      <c r="HC196" s="198"/>
      <c r="HD196" s="198"/>
      <c r="HE196" s="198"/>
      <c r="HF196" s="198"/>
      <c r="HG196" s="198"/>
      <c r="HH196" s="198"/>
      <c r="HI196" s="198"/>
      <c r="HJ196" s="198"/>
      <c r="HK196" s="198"/>
      <c r="HL196" s="198"/>
      <c r="HM196" s="198"/>
      <c r="HN196" s="198"/>
    </row>
    <row r="197" s="197" customFormat="1" spans="1:222">
      <c r="A197" s="210"/>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c r="GT197" s="198"/>
      <c r="GU197" s="198"/>
      <c r="GV197" s="198"/>
      <c r="GW197" s="198"/>
      <c r="GX197" s="198"/>
      <c r="GY197" s="198"/>
      <c r="GZ197" s="198"/>
      <c r="HA197" s="198"/>
      <c r="HB197" s="198"/>
      <c r="HC197" s="198"/>
      <c r="HD197" s="198"/>
      <c r="HE197" s="198"/>
      <c r="HF197" s="198"/>
      <c r="HG197" s="198"/>
      <c r="HH197" s="198"/>
      <c r="HI197" s="198"/>
      <c r="HJ197" s="198"/>
      <c r="HK197" s="198"/>
      <c r="HL197" s="198"/>
      <c r="HM197" s="198"/>
      <c r="HN197" s="198"/>
    </row>
    <row r="198" s="197" customFormat="1" spans="1:222">
      <c r="A198" s="210"/>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c r="GT198" s="198"/>
      <c r="GU198" s="198"/>
      <c r="GV198" s="198"/>
      <c r="GW198" s="198"/>
      <c r="GX198" s="198"/>
      <c r="GY198" s="198"/>
      <c r="GZ198" s="198"/>
      <c r="HA198" s="198"/>
      <c r="HB198" s="198"/>
      <c r="HC198" s="198"/>
      <c r="HD198" s="198"/>
      <c r="HE198" s="198"/>
      <c r="HF198" s="198"/>
      <c r="HG198" s="198"/>
      <c r="HH198" s="198"/>
      <c r="HI198" s="198"/>
      <c r="HJ198" s="198"/>
      <c r="HK198" s="198"/>
      <c r="HL198" s="198"/>
      <c r="HM198" s="198"/>
      <c r="HN198" s="198"/>
    </row>
    <row r="199" s="197" customFormat="1" spans="1:222">
      <c r="A199" s="210"/>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c r="GT199" s="198"/>
      <c r="GU199" s="198"/>
      <c r="GV199" s="198"/>
      <c r="GW199" s="198"/>
      <c r="GX199" s="198"/>
      <c r="GY199" s="198"/>
      <c r="GZ199" s="198"/>
      <c r="HA199" s="198"/>
      <c r="HB199" s="198"/>
      <c r="HC199" s="198"/>
      <c r="HD199" s="198"/>
      <c r="HE199" s="198"/>
      <c r="HF199" s="198"/>
      <c r="HG199" s="198"/>
      <c r="HH199" s="198"/>
      <c r="HI199" s="198"/>
      <c r="HJ199" s="198"/>
      <c r="HK199" s="198"/>
      <c r="HL199" s="198"/>
      <c r="HM199" s="198"/>
      <c r="HN199" s="198"/>
    </row>
    <row r="200" s="197" customFormat="1" spans="1:222">
      <c r="A200" s="210"/>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c r="GT200" s="198"/>
      <c r="GU200" s="198"/>
      <c r="GV200" s="198"/>
      <c r="GW200" s="198"/>
      <c r="GX200" s="198"/>
      <c r="GY200" s="198"/>
      <c r="GZ200" s="198"/>
      <c r="HA200" s="198"/>
      <c r="HB200" s="198"/>
      <c r="HC200" s="198"/>
      <c r="HD200" s="198"/>
      <c r="HE200" s="198"/>
      <c r="HF200" s="198"/>
      <c r="HG200" s="198"/>
      <c r="HH200" s="198"/>
      <c r="HI200" s="198"/>
      <c r="HJ200" s="198"/>
      <c r="HK200" s="198"/>
      <c r="HL200" s="198"/>
      <c r="HM200" s="198"/>
      <c r="HN200" s="198"/>
    </row>
    <row r="201" s="197" customFormat="1" spans="1:222">
      <c r="A201" s="210"/>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c r="GT201" s="198"/>
      <c r="GU201" s="198"/>
      <c r="GV201" s="198"/>
      <c r="GW201" s="198"/>
      <c r="GX201" s="198"/>
      <c r="GY201" s="198"/>
      <c r="GZ201" s="198"/>
      <c r="HA201" s="198"/>
      <c r="HB201" s="198"/>
      <c r="HC201" s="198"/>
      <c r="HD201" s="198"/>
      <c r="HE201" s="198"/>
      <c r="HF201" s="198"/>
      <c r="HG201" s="198"/>
      <c r="HH201" s="198"/>
      <c r="HI201" s="198"/>
      <c r="HJ201" s="198"/>
      <c r="HK201" s="198"/>
      <c r="HL201" s="198"/>
      <c r="HM201" s="198"/>
      <c r="HN201" s="198"/>
    </row>
    <row r="202" s="197" customFormat="1" spans="1:222">
      <c r="A202" s="210"/>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c r="GT202" s="198"/>
      <c r="GU202" s="198"/>
      <c r="GV202" s="198"/>
      <c r="GW202" s="198"/>
      <c r="GX202" s="198"/>
      <c r="GY202" s="198"/>
      <c r="GZ202" s="198"/>
      <c r="HA202" s="198"/>
      <c r="HB202" s="198"/>
      <c r="HC202" s="198"/>
      <c r="HD202" s="198"/>
      <c r="HE202" s="198"/>
      <c r="HF202" s="198"/>
      <c r="HG202" s="198"/>
      <c r="HH202" s="198"/>
      <c r="HI202" s="198"/>
      <c r="HJ202" s="198"/>
      <c r="HK202" s="198"/>
      <c r="HL202" s="198"/>
      <c r="HM202" s="198"/>
      <c r="HN202" s="198"/>
    </row>
    <row r="203" s="197" customFormat="1" spans="1:222">
      <c r="A203" s="210"/>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c r="GT203" s="198"/>
      <c r="GU203" s="198"/>
      <c r="GV203" s="198"/>
      <c r="GW203" s="198"/>
      <c r="GX203" s="198"/>
      <c r="GY203" s="198"/>
      <c r="GZ203" s="198"/>
      <c r="HA203" s="198"/>
      <c r="HB203" s="198"/>
      <c r="HC203" s="198"/>
      <c r="HD203" s="198"/>
      <c r="HE203" s="198"/>
      <c r="HF203" s="198"/>
      <c r="HG203" s="198"/>
      <c r="HH203" s="198"/>
      <c r="HI203" s="198"/>
      <c r="HJ203" s="198"/>
      <c r="HK203" s="198"/>
      <c r="HL203" s="198"/>
      <c r="HM203" s="198"/>
      <c r="HN203" s="198"/>
    </row>
    <row r="204" s="197" customFormat="1" spans="1:222">
      <c r="A204" s="210"/>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c r="GT204" s="198"/>
      <c r="GU204" s="198"/>
      <c r="GV204" s="198"/>
      <c r="GW204" s="198"/>
      <c r="GX204" s="198"/>
      <c r="GY204" s="198"/>
      <c r="GZ204" s="198"/>
      <c r="HA204" s="198"/>
      <c r="HB204" s="198"/>
      <c r="HC204" s="198"/>
      <c r="HD204" s="198"/>
      <c r="HE204" s="198"/>
      <c r="HF204" s="198"/>
      <c r="HG204" s="198"/>
      <c r="HH204" s="198"/>
      <c r="HI204" s="198"/>
      <c r="HJ204" s="198"/>
      <c r="HK204" s="198"/>
      <c r="HL204" s="198"/>
      <c r="HM204" s="198"/>
      <c r="HN204" s="198"/>
    </row>
    <row r="205" s="197" customFormat="1" spans="1:222">
      <c r="A205" s="210"/>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c r="GT205" s="198"/>
      <c r="GU205" s="198"/>
      <c r="GV205" s="198"/>
      <c r="GW205" s="198"/>
      <c r="GX205" s="198"/>
      <c r="GY205" s="198"/>
      <c r="GZ205" s="198"/>
      <c r="HA205" s="198"/>
      <c r="HB205" s="198"/>
      <c r="HC205" s="198"/>
      <c r="HD205" s="198"/>
      <c r="HE205" s="198"/>
      <c r="HF205" s="198"/>
      <c r="HG205" s="198"/>
      <c r="HH205" s="198"/>
      <c r="HI205" s="198"/>
      <c r="HJ205" s="198"/>
      <c r="HK205" s="198"/>
      <c r="HL205" s="198"/>
      <c r="HM205" s="198"/>
      <c r="HN205" s="198"/>
    </row>
    <row r="206" s="197" customFormat="1" spans="1:222">
      <c r="A206" s="210"/>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c r="GT206" s="198"/>
      <c r="GU206" s="198"/>
      <c r="GV206" s="198"/>
      <c r="GW206" s="198"/>
      <c r="GX206" s="198"/>
      <c r="GY206" s="198"/>
      <c r="GZ206" s="198"/>
      <c r="HA206" s="198"/>
      <c r="HB206" s="198"/>
      <c r="HC206" s="198"/>
      <c r="HD206" s="198"/>
      <c r="HE206" s="198"/>
      <c r="HF206" s="198"/>
      <c r="HG206" s="198"/>
      <c r="HH206" s="198"/>
      <c r="HI206" s="198"/>
      <c r="HJ206" s="198"/>
      <c r="HK206" s="198"/>
      <c r="HL206" s="198"/>
      <c r="HM206" s="198"/>
      <c r="HN206" s="198"/>
    </row>
    <row r="207" s="197" customFormat="1" spans="1:222">
      <c r="A207" s="210"/>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c r="GT207" s="198"/>
      <c r="GU207" s="198"/>
      <c r="GV207" s="198"/>
      <c r="GW207" s="198"/>
      <c r="GX207" s="198"/>
      <c r="GY207" s="198"/>
      <c r="GZ207" s="198"/>
      <c r="HA207" s="198"/>
      <c r="HB207" s="198"/>
      <c r="HC207" s="198"/>
      <c r="HD207" s="198"/>
      <c r="HE207" s="198"/>
      <c r="HF207" s="198"/>
      <c r="HG207" s="198"/>
      <c r="HH207" s="198"/>
      <c r="HI207" s="198"/>
      <c r="HJ207" s="198"/>
      <c r="HK207" s="198"/>
      <c r="HL207" s="198"/>
      <c r="HM207" s="198"/>
      <c r="HN207" s="198"/>
    </row>
    <row r="208" s="197" customFormat="1" spans="1:222">
      <c r="A208" s="210"/>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c r="GT208" s="198"/>
      <c r="GU208" s="198"/>
      <c r="GV208" s="198"/>
      <c r="GW208" s="198"/>
      <c r="GX208" s="198"/>
      <c r="GY208" s="198"/>
      <c r="GZ208" s="198"/>
      <c r="HA208" s="198"/>
      <c r="HB208" s="198"/>
      <c r="HC208" s="198"/>
      <c r="HD208" s="198"/>
      <c r="HE208" s="198"/>
      <c r="HF208" s="198"/>
      <c r="HG208" s="198"/>
      <c r="HH208" s="198"/>
      <c r="HI208" s="198"/>
      <c r="HJ208" s="198"/>
      <c r="HK208" s="198"/>
      <c r="HL208" s="198"/>
      <c r="HM208" s="198"/>
      <c r="HN208" s="198"/>
    </row>
    <row r="209" s="197" customFormat="1" spans="1:222">
      <c r="A209" s="210"/>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c r="GT209" s="198"/>
      <c r="GU209" s="198"/>
      <c r="GV209" s="198"/>
      <c r="GW209" s="198"/>
      <c r="GX209" s="198"/>
      <c r="GY209" s="198"/>
      <c r="GZ209" s="198"/>
      <c r="HA209" s="198"/>
      <c r="HB209" s="198"/>
      <c r="HC209" s="198"/>
      <c r="HD209" s="198"/>
      <c r="HE209" s="198"/>
      <c r="HF209" s="198"/>
      <c r="HG209" s="198"/>
      <c r="HH209" s="198"/>
      <c r="HI209" s="198"/>
      <c r="HJ209" s="198"/>
      <c r="HK209" s="198"/>
      <c r="HL209" s="198"/>
      <c r="HM209" s="198"/>
      <c r="HN209" s="198"/>
    </row>
    <row r="210" s="197" customFormat="1" spans="1:222">
      <c r="A210" s="210"/>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c r="GT210" s="198"/>
      <c r="GU210" s="198"/>
      <c r="GV210" s="198"/>
      <c r="GW210" s="198"/>
      <c r="GX210" s="198"/>
      <c r="GY210" s="198"/>
      <c r="GZ210" s="198"/>
      <c r="HA210" s="198"/>
      <c r="HB210" s="198"/>
      <c r="HC210" s="198"/>
      <c r="HD210" s="198"/>
      <c r="HE210" s="198"/>
      <c r="HF210" s="198"/>
      <c r="HG210" s="198"/>
      <c r="HH210" s="198"/>
      <c r="HI210" s="198"/>
      <c r="HJ210" s="198"/>
      <c r="HK210" s="198"/>
      <c r="HL210" s="198"/>
      <c r="HM210" s="198"/>
      <c r="HN210" s="198"/>
    </row>
    <row r="211" s="197" customFormat="1" spans="1:222">
      <c r="A211" s="210"/>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c r="GT211" s="198"/>
      <c r="GU211" s="198"/>
      <c r="GV211" s="198"/>
      <c r="GW211" s="198"/>
      <c r="GX211" s="198"/>
      <c r="GY211" s="198"/>
      <c r="GZ211" s="198"/>
      <c r="HA211" s="198"/>
      <c r="HB211" s="198"/>
      <c r="HC211" s="198"/>
      <c r="HD211" s="198"/>
      <c r="HE211" s="198"/>
      <c r="HF211" s="198"/>
      <c r="HG211" s="198"/>
      <c r="HH211" s="198"/>
      <c r="HI211" s="198"/>
      <c r="HJ211" s="198"/>
      <c r="HK211" s="198"/>
      <c r="HL211" s="198"/>
      <c r="HM211" s="198"/>
      <c r="HN211" s="198"/>
    </row>
    <row r="212" s="197" customFormat="1" spans="1:222">
      <c r="A212" s="210"/>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c r="GT212" s="198"/>
      <c r="GU212" s="198"/>
      <c r="GV212" s="198"/>
      <c r="GW212" s="198"/>
      <c r="GX212" s="198"/>
      <c r="GY212" s="198"/>
      <c r="GZ212" s="198"/>
      <c r="HA212" s="198"/>
      <c r="HB212" s="198"/>
      <c r="HC212" s="198"/>
      <c r="HD212" s="198"/>
      <c r="HE212" s="198"/>
      <c r="HF212" s="198"/>
      <c r="HG212" s="198"/>
      <c r="HH212" s="198"/>
      <c r="HI212" s="198"/>
      <c r="HJ212" s="198"/>
      <c r="HK212" s="198"/>
      <c r="HL212" s="198"/>
      <c r="HM212" s="198"/>
      <c r="HN212" s="198"/>
    </row>
    <row r="213" s="197" customFormat="1" spans="1:222">
      <c r="A213" s="210"/>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c r="GT213" s="198"/>
      <c r="GU213" s="198"/>
      <c r="GV213" s="198"/>
      <c r="GW213" s="198"/>
      <c r="GX213" s="198"/>
      <c r="GY213" s="198"/>
      <c r="GZ213" s="198"/>
      <c r="HA213" s="198"/>
      <c r="HB213" s="198"/>
      <c r="HC213" s="198"/>
      <c r="HD213" s="198"/>
      <c r="HE213" s="198"/>
      <c r="HF213" s="198"/>
      <c r="HG213" s="198"/>
      <c r="HH213" s="198"/>
      <c r="HI213" s="198"/>
      <c r="HJ213" s="198"/>
      <c r="HK213" s="198"/>
      <c r="HL213" s="198"/>
      <c r="HM213" s="198"/>
      <c r="HN213" s="198"/>
    </row>
    <row r="214" s="197" customFormat="1" spans="1:222">
      <c r="A214" s="210"/>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c r="GT214" s="198"/>
      <c r="GU214" s="198"/>
      <c r="GV214" s="198"/>
      <c r="GW214" s="198"/>
      <c r="GX214" s="198"/>
      <c r="GY214" s="198"/>
      <c r="GZ214" s="198"/>
      <c r="HA214" s="198"/>
      <c r="HB214" s="198"/>
      <c r="HC214" s="198"/>
      <c r="HD214" s="198"/>
      <c r="HE214" s="198"/>
      <c r="HF214" s="198"/>
      <c r="HG214" s="198"/>
      <c r="HH214" s="198"/>
      <c r="HI214" s="198"/>
      <c r="HJ214" s="198"/>
      <c r="HK214" s="198"/>
      <c r="HL214" s="198"/>
      <c r="HM214" s="198"/>
      <c r="HN214" s="198"/>
    </row>
    <row r="215" s="197" customFormat="1" spans="1:222">
      <c r="A215" s="210"/>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c r="GT215" s="198"/>
      <c r="GU215" s="198"/>
      <c r="GV215" s="198"/>
      <c r="GW215" s="198"/>
      <c r="GX215" s="198"/>
      <c r="GY215" s="198"/>
      <c r="GZ215" s="198"/>
      <c r="HA215" s="198"/>
      <c r="HB215" s="198"/>
      <c r="HC215" s="198"/>
      <c r="HD215" s="198"/>
      <c r="HE215" s="198"/>
      <c r="HF215" s="198"/>
      <c r="HG215" s="198"/>
      <c r="HH215" s="198"/>
      <c r="HI215" s="198"/>
      <c r="HJ215" s="198"/>
      <c r="HK215" s="198"/>
      <c r="HL215" s="198"/>
      <c r="HM215" s="198"/>
      <c r="HN215" s="198"/>
    </row>
    <row r="216" s="197" customFormat="1" spans="1:222">
      <c r="A216" s="210"/>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c r="GT216" s="198"/>
      <c r="GU216" s="198"/>
      <c r="GV216" s="198"/>
      <c r="GW216" s="198"/>
      <c r="GX216" s="198"/>
      <c r="GY216" s="198"/>
      <c r="GZ216" s="198"/>
      <c r="HA216" s="198"/>
      <c r="HB216" s="198"/>
      <c r="HC216" s="198"/>
      <c r="HD216" s="198"/>
      <c r="HE216" s="198"/>
      <c r="HF216" s="198"/>
      <c r="HG216" s="198"/>
      <c r="HH216" s="198"/>
      <c r="HI216" s="198"/>
      <c r="HJ216" s="198"/>
      <c r="HK216" s="198"/>
      <c r="HL216" s="198"/>
      <c r="HM216" s="198"/>
      <c r="HN216" s="198"/>
    </row>
    <row r="217" s="197" customFormat="1" spans="1:222">
      <c r="A217" s="210"/>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c r="GT217" s="198"/>
      <c r="GU217" s="198"/>
      <c r="GV217" s="198"/>
      <c r="GW217" s="198"/>
      <c r="GX217" s="198"/>
      <c r="GY217" s="198"/>
      <c r="GZ217" s="198"/>
      <c r="HA217" s="198"/>
      <c r="HB217" s="198"/>
      <c r="HC217" s="198"/>
      <c r="HD217" s="198"/>
      <c r="HE217" s="198"/>
      <c r="HF217" s="198"/>
      <c r="HG217" s="198"/>
      <c r="HH217" s="198"/>
      <c r="HI217" s="198"/>
      <c r="HJ217" s="198"/>
      <c r="HK217" s="198"/>
      <c r="HL217" s="198"/>
      <c r="HM217" s="198"/>
      <c r="HN217" s="198"/>
    </row>
    <row r="218" s="197" customFormat="1" spans="1:222">
      <c r="A218" s="210"/>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c r="GT218" s="198"/>
      <c r="GU218" s="198"/>
      <c r="GV218" s="198"/>
      <c r="GW218" s="198"/>
      <c r="GX218" s="198"/>
      <c r="GY218" s="198"/>
      <c r="GZ218" s="198"/>
      <c r="HA218" s="198"/>
      <c r="HB218" s="198"/>
      <c r="HC218" s="198"/>
      <c r="HD218" s="198"/>
      <c r="HE218" s="198"/>
      <c r="HF218" s="198"/>
      <c r="HG218" s="198"/>
      <c r="HH218" s="198"/>
      <c r="HI218" s="198"/>
      <c r="HJ218" s="198"/>
      <c r="HK218" s="198"/>
      <c r="HL218" s="198"/>
      <c r="HM218" s="198"/>
      <c r="HN218" s="198"/>
    </row>
    <row r="219" s="197" customFormat="1" spans="1:222">
      <c r="A219" s="210"/>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c r="GT219" s="198"/>
      <c r="GU219" s="198"/>
      <c r="GV219" s="198"/>
      <c r="GW219" s="198"/>
      <c r="GX219" s="198"/>
      <c r="GY219" s="198"/>
      <c r="GZ219" s="198"/>
      <c r="HA219" s="198"/>
      <c r="HB219" s="198"/>
      <c r="HC219" s="198"/>
      <c r="HD219" s="198"/>
      <c r="HE219" s="198"/>
      <c r="HF219" s="198"/>
      <c r="HG219" s="198"/>
      <c r="HH219" s="198"/>
      <c r="HI219" s="198"/>
      <c r="HJ219" s="198"/>
      <c r="HK219" s="198"/>
      <c r="HL219" s="198"/>
      <c r="HM219" s="198"/>
      <c r="HN219" s="198"/>
    </row>
    <row r="220" s="197" customFormat="1" spans="1:222">
      <c r="A220" s="210"/>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c r="GT220" s="198"/>
      <c r="GU220" s="198"/>
      <c r="GV220" s="198"/>
      <c r="GW220" s="198"/>
      <c r="GX220" s="198"/>
      <c r="GY220" s="198"/>
      <c r="GZ220" s="198"/>
      <c r="HA220" s="198"/>
      <c r="HB220" s="198"/>
      <c r="HC220" s="198"/>
      <c r="HD220" s="198"/>
      <c r="HE220" s="198"/>
      <c r="HF220" s="198"/>
      <c r="HG220" s="198"/>
      <c r="HH220" s="198"/>
      <c r="HI220" s="198"/>
      <c r="HJ220" s="198"/>
      <c r="HK220" s="198"/>
      <c r="HL220" s="198"/>
      <c r="HM220" s="198"/>
      <c r="HN220" s="198"/>
    </row>
    <row r="221" s="197" customFormat="1" spans="1:222">
      <c r="A221" s="210"/>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c r="GT221" s="198"/>
      <c r="GU221" s="198"/>
      <c r="GV221" s="198"/>
      <c r="GW221" s="198"/>
      <c r="GX221" s="198"/>
      <c r="GY221" s="198"/>
      <c r="GZ221" s="198"/>
      <c r="HA221" s="198"/>
      <c r="HB221" s="198"/>
      <c r="HC221" s="198"/>
      <c r="HD221" s="198"/>
      <c r="HE221" s="198"/>
      <c r="HF221" s="198"/>
      <c r="HG221" s="198"/>
      <c r="HH221" s="198"/>
      <c r="HI221" s="198"/>
      <c r="HJ221" s="198"/>
      <c r="HK221" s="198"/>
      <c r="HL221" s="198"/>
      <c r="HM221" s="198"/>
      <c r="HN221" s="198"/>
    </row>
    <row r="222" s="197" customFormat="1" spans="1:222">
      <c r="A222" s="210"/>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c r="GT222" s="198"/>
      <c r="GU222" s="198"/>
      <c r="GV222" s="198"/>
      <c r="GW222" s="198"/>
      <c r="GX222" s="198"/>
      <c r="GY222" s="198"/>
      <c r="GZ222" s="198"/>
      <c r="HA222" s="198"/>
      <c r="HB222" s="198"/>
      <c r="HC222" s="198"/>
      <c r="HD222" s="198"/>
      <c r="HE222" s="198"/>
      <c r="HF222" s="198"/>
      <c r="HG222" s="198"/>
      <c r="HH222" s="198"/>
      <c r="HI222" s="198"/>
      <c r="HJ222" s="198"/>
      <c r="HK222" s="198"/>
      <c r="HL222" s="198"/>
      <c r="HM222" s="198"/>
      <c r="HN222" s="198"/>
    </row>
    <row r="223" s="197" customFormat="1" spans="1:222">
      <c r="A223" s="210"/>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c r="GT223" s="198"/>
      <c r="GU223" s="198"/>
      <c r="GV223" s="198"/>
      <c r="GW223" s="198"/>
      <c r="GX223" s="198"/>
      <c r="GY223" s="198"/>
      <c r="GZ223" s="198"/>
      <c r="HA223" s="198"/>
      <c r="HB223" s="198"/>
      <c r="HC223" s="198"/>
      <c r="HD223" s="198"/>
      <c r="HE223" s="198"/>
      <c r="HF223" s="198"/>
      <c r="HG223" s="198"/>
      <c r="HH223" s="198"/>
      <c r="HI223" s="198"/>
      <c r="HJ223" s="198"/>
      <c r="HK223" s="198"/>
      <c r="HL223" s="198"/>
      <c r="HM223" s="198"/>
      <c r="HN223" s="198"/>
    </row>
    <row r="224" s="197" customFormat="1" spans="1:222">
      <c r="A224" s="210"/>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c r="GT224" s="198"/>
      <c r="GU224" s="198"/>
      <c r="GV224" s="198"/>
      <c r="GW224" s="198"/>
      <c r="GX224" s="198"/>
      <c r="GY224" s="198"/>
      <c r="GZ224" s="198"/>
      <c r="HA224" s="198"/>
      <c r="HB224" s="198"/>
      <c r="HC224" s="198"/>
      <c r="HD224" s="198"/>
      <c r="HE224" s="198"/>
      <c r="HF224" s="198"/>
      <c r="HG224" s="198"/>
      <c r="HH224" s="198"/>
      <c r="HI224" s="198"/>
      <c r="HJ224" s="198"/>
      <c r="HK224" s="198"/>
      <c r="HL224" s="198"/>
      <c r="HM224" s="198"/>
      <c r="HN224" s="198"/>
    </row>
    <row r="225" s="197" customFormat="1" spans="1:222">
      <c r="A225" s="210"/>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c r="GT225" s="198"/>
      <c r="GU225" s="198"/>
      <c r="GV225" s="198"/>
      <c r="GW225" s="198"/>
      <c r="GX225" s="198"/>
      <c r="GY225" s="198"/>
      <c r="GZ225" s="198"/>
      <c r="HA225" s="198"/>
      <c r="HB225" s="198"/>
      <c r="HC225" s="198"/>
      <c r="HD225" s="198"/>
      <c r="HE225" s="198"/>
      <c r="HF225" s="198"/>
      <c r="HG225" s="198"/>
      <c r="HH225" s="198"/>
      <c r="HI225" s="198"/>
      <c r="HJ225" s="198"/>
      <c r="HK225" s="198"/>
      <c r="HL225" s="198"/>
      <c r="HM225" s="198"/>
      <c r="HN225" s="198"/>
    </row>
    <row r="226" s="197" customFormat="1" spans="1:222">
      <c r="A226" s="210"/>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c r="GT226" s="198"/>
      <c r="GU226" s="198"/>
      <c r="GV226" s="198"/>
      <c r="GW226" s="198"/>
      <c r="GX226" s="198"/>
      <c r="GY226" s="198"/>
      <c r="GZ226" s="198"/>
      <c r="HA226" s="198"/>
      <c r="HB226" s="198"/>
      <c r="HC226" s="198"/>
      <c r="HD226" s="198"/>
      <c r="HE226" s="198"/>
      <c r="HF226" s="198"/>
      <c r="HG226" s="198"/>
      <c r="HH226" s="198"/>
      <c r="HI226" s="198"/>
      <c r="HJ226" s="198"/>
      <c r="HK226" s="198"/>
      <c r="HL226" s="198"/>
      <c r="HM226" s="198"/>
      <c r="HN226" s="198"/>
    </row>
    <row r="227" s="197" customFormat="1" spans="1:222">
      <c r="A227" s="210"/>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c r="GT227" s="198"/>
      <c r="GU227" s="198"/>
      <c r="GV227" s="198"/>
      <c r="GW227" s="198"/>
      <c r="GX227" s="198"/>
      <c r="GY227" s="198"/>
      <c r="GZ227" s="198"/>
      <c r="HA227" s="198"/>
      <c r="HB227" s="198"/>
      <c r="HC227" s="198"/>
      <c r="HD227" s="198"/>
      <c r="HE227" s="198"/>
      <c r="HF227" s="198"/>
      <c r="HG227" s="198"/>
      <c r="HH227" s="198"/>
      <c r="HI227" s="198"/>
      <c r="HJ227" s="198"/>
      <c r="HK227" s="198"/>
      <c r="HL227" s="198"/>
      <c r="HM227" s="198"/>
      <c r="HN227" s="198"/>
    </row>
    <row r="228" s="197" customFormat="1" spans="1:222">
      <c r="A228" s="210"/>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c r="GT228" s="198"/>
      <c r="GU228" s="198"/>
      <c r="GV228" s="198"/>
      <c r="GW228" s="198"/>
      <c r="GX228" s="198"/>
      <c r="GY228" s="198"/>
      <c r="GZ228" s="198"/>
      <c r="HA228" s="198"/>
      <c r="HB228" s="198"/>
      <c r="HC228" s="198"/>
      <c r="HD228" s="198"/>
      <c r="HE228" s="198"/>
      <c r="HF228" s="198"/>
      <c r="HG228" s="198"/>
      <c r="HH228" s="198"/>
      <c r="HI228" s="198"/>
      <c r="HJ228" s="198"/>
      <c r="HK228" s="198"/>
      <c r="HL228" s="198"/>
      <c r="HM228" s="198"/>
      <c r="HN228" s="198"/>
    </row>
    <row r="229" s="197" customFormat="1" spans="1:222">
      <c r="A229" s="210"/>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c r="GT229" s="198"/>
      <c r="GU229" s="198"/>
      <c r="GV229" s="198"/>
      <c r="GW229" s="198"/>
      <c r="GX229" s="198"/>
      <c r="GY229" s="198"/>
      <c r="GZ229" s="198"/>
      <c r="HA229" s="198"/>
      <c r="HB229" s="198"/>
      <c r="HC229" s="198"/>
      <c r="HD229" s="198"/>
      <c r="HE229" s="198"/>
      <c r="HF229" s="198"/>
      <c r="HG229" s="198"/>
      <c r="HH229" s="198"/>
      <c r="HI229" s="198"/>
      <c r="HJ229" s="198"/>
      <c r="HK229" s="198"/>
      <c r="HL229" s="198"/>
      <c r="HM229" s="198"/>
      <c r="HN229" s="198"/>
    </row>
    <row r="230" s="197" customFormat="1" spans="1:222">
      <c r="A230" s="210"/>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c r="GT230" s="198"/>
      <c r="GU230" s="198"/>
      <c r="GV230" s="198"/>
      <c r="GW230" s="198"/>
      <c r="GX230" s="198"/>
      <c r="GY230" s="198"/>
      <c r="GZ230" s="198"/>
      <c r="HA230" s="198"/>
      <c r="HB230" s="198"/>
      <c r="HC230" s="198"/>
      <c r="HD230" s="198"/>
      <c r="HE230" s="198"/>
      <c r="HF230" s="198"/>
      <c r="HG230" s="198"/>
      <c r="HH230" s="198"/>
      <c r="HI230" s="198"/>
      <c r="HJ230" s="198"/>
      <c r="HK230" s="198"/>
      <c r="HL230" s="198"/>
      <c r="HM230" s="198"/>
      <c r="HN230" s="198"/>
    </row>
    <row r="231" s="197" customFormat="1" spans="1:222">
      <c r="A231" s="210"/>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c r="GT231" s="198"/>
      <c r="GU231" s="198"/>
      <c r="GV231" s="198"/>
      <c r="GW231" s="198"/>
      <c r="GX231" s="198"/>
      <c r="GY231" s="198"/>
      <c r="GZ231" s="198"/>
      <c r="HA231" s="198"/>
      <c r="HB231" s="198"/>
      <c r="HC231" s="198"/>
      <c r="HD231" s="198"/>
      <c r="HE231" s="198"/>
      <c r="HF231" s="198"/>
      <c r="HG231" s="198"/>
      <c r="HH231" s="198"/>
      <c r="HI231" s="198"/>
      <c r="HJ231" s="198"/>
      <c r="HK231" s="198"/>
      <c r="HL231" s="198"/>
      <c r="HM231" s="198"/>
      <c r="HN231" s="198"/>
    </row>
    <row r="232" s="197" customFormat="1" spans="1:222">
      <c r="A232" s="210"/>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c r="GT232" s="198"/>
      <c r="GU232" s="198"/>
      <c r="GV232" s="198"/>
      <c r="GW232" s="198"/>
      <c r="GX232" s="198"/>
      <c r="GY232" s="198"/>
      <c r="GZ232" s="198"/>
      <c r="HA232" s="198"/>
      <c r="HB232" s="198"/>
      <c r="HC232" s="198"/>
      <c r="HD232" s="198"/>
      <c r="HE232" s="198"/>
      <c r="HF232" s="198"/>
      <c r="HG232" s="198"/>
      <c r="HH232" s="198"/>
      <c r="HI232" s="198"/>
      <c r="HJ232" s="198"/>
      <c r="HK232" s="198"/>
      <c r="HL232" s="198"/>
      <c r="HM232" s="198"/>
      <c r="HN232" s="198"/>
    </row>
    <row r="233" s="197" customFormat="1" spans="1:222">
      <c r="A233" s="210"/>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c r="GT233" s="198"/>
      <c r="GU233" s="198"/>
      <c r="GV233" s="198"/>
      <c r="GW233" s="198"/>
      <c r="GX233" s="198"/>
      <c r="GY233" s="198"/>
      <c r="GZ233" s="198"/>
      <c r="HA233" s="198"/>
      <c r="HB233" s="198"/>
      <c r="HC233" s="198"/>
      <c r="HD233" s="198"/>
      <c r="HE233" s="198"/>
      <c r="HF233" s="198"/>
      <c r="HG233" s="198"/>
      <c r="HH233" s="198"/>
      <c r="HI233" s="198"/>
      <c r="HJ233" s="198"/>
      <c r="HK233" s="198"/>
      <c r="HL233" s="198"/>
      <c r="HM233" s="198"/>
      <c r="HN233" s="198"/>
    </row>
    <row r="234" s="197" customFormat="1" spans="1:222">
      <c r="A234" s="210"/>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c r="GT234" s="198"/>
      <c r="GU234" s="198"/>
      <c r="GV234" s="198"/>
      <c r="GW234" s="198"/>
      <c r="GX234" s="198"/>
      <c r="GY234" s="198"/>
      <c r="GZ234" s="198"/>
      <c r="HA234" s="198"/>
      <c r="HB234" s="198"/>
      <c r="HC234" s="198"/>
      <c r="HD234" s="198"/>
      <c r="HE234" s="198"/>
      <c r="HF234" s="198"/>
      <c r="HG234" s="198"/>
      <c r="HH234" s="198"/>
      <c r="HI234" s="198"/>
      <c r="HJ234" s="198"/>
      <c r="HK234" s="198"/>
      <c r="HL234" s="198"/>
      <c r="HM234" s="198"/>
      <c r="HN234" s="198"/>
    </row>
    <row r="235" s="197" customFormat="1" spans="1:222">
      <c r="A235" s="210"/>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c r="GT235" s="198"/>
      <c r="GU235" s="198"/>
      <c r="GV235" s="198"/>
      <c r="GW235" s="198"/>
      <c r="GX235" s="198"/>
      <c r="GY235" s="198"/>
      <c r="GZ235" s="198"/>
      <c r="HA235" s="198"/>
      <c r="HB235" s="198"/>
      <c r="HC235" s="198"/>
      <c r="HD235" s="198"/>
      <c r="HE235" s="198"/>
      <c r="HF235" s="198"/>
      <c r="HG235" s="198"/>
      <c r="HH235" s="198"/>
      <c r="HI235" s="198"/>
      <c r="HJ235" s="198"/>
      <c r="HK235" s="198"/>
      <c r="HL235" s="198"/>
      <c r="HM235" s="198"/>
      <c r="HN235" s="198"/>
    </row>
    <row r="236" s="197" customFormat="1" spans="1:222">
      <c r="A236" s="210"/>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c r="GT236" s="198"/>
      <c r="GU236" s="198"/>
      <c r="GV236" s="198"/>
      <c r="GW236" s="198"/>
      <c r="GX236" s="198"/>
      <c r="GY236" s="198"/>
      <c r="GZ236" s="198"/>
      <c r="HA236" s="198"/>
      <c r="HB236" s="198"/>
      <c r="HC236" s="198"/>
      <c r="HD236" s="198"/>
      <c r="HE236" s="198"/>
      <c r="HF236" s="198"/>
      <c r="HG236" s="198"/>
      <c r="HH236" s="198"/>
      <c r="HI236" s="198"/>
      <c r="HJ236" s="198"/>
      <c r="HK236" s="198"/>
      <c r="HL236" s="198"/>
      <c r="HM236" s="198"/>
      <c r="HN236" s="198"/>
    </row>
    <row r="237" s="197" customFormat="1" spans="1:222">
      <c r="A237" s="210"/>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c r="GT237" s="198"/>
      <c r="GU237" s="198"/>
      <c r="GV237" s="198"/>
      <c r="GW237" s="198"/>
      <c r="GX237" s="198"/>
      <c r="GY237" s="198"/>
      <c r="GZ237" s="198"/>
      <c r="HA237" s="198"/>
      <c r="HB237" s="198"/>
      <c r="HC237" s="198"/>
      <c r="HD237" s="198"/>
      <c r="HE237" s="198"/>
      <c r="HF237" s="198"/>
      <c r="HG237" s="198"/>
      <c r="HH237" s="198"/>
      <c r="HI237" s="198"/>
      <c r="HJ237" s="198"/>
      <c r="HK237" s="198"/>
      <c r="HL237" s="198"/>
      <c r="HM237" s="198"/>
      <c r="HN237" s="198"/>
    </row>
    <row r="238" s="197" customFormat="1" spans="1:222">
      <c r="A238" s="210"/>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c r="GT238" s="198"/>
      <c r="GU238" s="198"/>
      <c r="GV238" s="198"/>
      <c r="GW238" s="198"/>
      <c r="GX238" s="198"/>
      <c r="GY238" s="198"/>
      <c r="GZ238" s="198"/>
      <c r="HA238" s="198"/>
      <c r="HB238" s="198"/>
      <c r="HC238" s="198"/>
      <c r="HD238" s="198"/>
      <c r="HE238" s="198"/>
      <c r="HF238" s="198"/>
      <c r="HG238" s="198"/>
      <c r="HH238" s="198"/>
      <c r="HI238" s="198"/>
      <c r="HJ238" s="198"/>
      <c r="HK238" s="198"/>
      <c r="HL238" s="198"/>
      <c r="HM238" s="198"/>
      <c r="HN238" s="198"/>
    </row>
    <row r="239" s="197" customFormat="1" spans="1:222">
      <c r="A239" s="210"/>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c r="GT239" s="198"/>
      <c r="GU239" s="198"/>
      <c r="GV239" s="198"/>
      <c r="GW239" s="198"/>
      <c r="GX239" s="198"/>
      <c r="GY239" s="198"/>
      <c r="GZ239" s="198"/>
      <c r="HA239" s="198"/>
      <c r="HB239" s="198"/>
      <c r="HC239" s="198"/>
      <c r="HD239" s="198"/>
      <c r="HE239" s="198"/>
      <c r="HF239" s="198"/>
      <c r="HG239" s="198"/>
      <c r="HH239" s="198"/>
      <c r="HI239" s="198"/>
      <c r="HJ239" s="198"/>
      <c r="HK239" s="198"/>
      <c r="HL239" s="198"/>
      <c r="HM239" s="198"/>
      <c r="HN239" s="198"/>
    </row>
    <row r="240" s="197" customFormat="1" spans="1:222">
      <c r="A240" s="210"/>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c r="GT240" s="198"/>
      <c r="GU240" s="198"/>
      <c r="GV240" s="198"/>
      <c r="GW240" s="198"/>
      <c r="GX240" s="198"/>
      <c r="GY240" s="198"/>
      <c r="GZ240" s="198"/>
      <c r="HA240" s="198"/>
      <c r="HB240" s="198"/>
      <c r="HC240" s="198"/>
      <c r="HD240" s="198"/>
      <c r="HE240" s="198"/>
      <c r="HF240" s="198"/>
      <c r="HG240" s="198"/>
      <c r="HH240" s="198"/>
      <c r="HI240" s="198"/>
      <c r="HJ240" s="198"/>
      <c r="HK240" s="198"/>
      <c r="HL240" s="198"/>
      <c r="HM240" s="198"/>
      <c r="HN240" s="198"/>
    </row>
    <row r="241" s="197" customFormat="1" spans="1:222">
      <c r="A241" s="210"/>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c r="GT241" s="198"/>
      <c r="GU241" s="198"/>
      <c r="GV241" s="198"/>
      <c r="GW241" s="198"/>
      <c r="GX241" s="198"/>
      <c r="GY241" s="198"/>
      <c r="GZ241" s="198"/>
      <c r="HA241" s="198"/>
      <c r="HB241" s="198"/>
      <c r="HC241" s="198"/>
      <c r="HD241" s="198"/>
      <c r="HE241" s="198"/>
      <c r="HF241" s="198"/>
      <c r="HG241" s="198"/>
      <c r="HH241" s="198"/>
      <c r="HI241" s="198"/>
      <c r="HJ241" s="198"/>
      <c r="HK241" s="198"/>
      <c r="HL241" s="198"/>
      <c r="HM241" s="198"/>
      <c r="HN241" s="198"/>
    </row>
    <row r="242" s="197" customFormat="1" spans="1:222">
      <c r="A242" s="210"/>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c r="GT242" s="198"/>
      <c r="GU242" s="198"/>
      <c r="GV242" s="198"/>
      <c r="GW242" s="198"/>
      <c r="GX242" s="198"/>
      <c r="GY242" s="198"/>
      <c r="GZ242" s="198"/>
      <c r="HA242" s="198"/>
      <c r="HB242" s="198"/>
      <c r="HC242" s="198"/>
      <c r="HD242" s="198"/>
      <c r="HE242" s="198"/>
      <c r="HF242" s="198"/>
      <c r="HG242" s="198"/>
      <c r="HH242" s="198"/>
      <c r="HI242" s="198"/>
      <c r="HJ242" s="198"/>
      <c r="HK242" s="198"/>
      <c r="HL242" s="198"/>
      <c r="HM242" s="198"/>
      <c r="HN242" s="198"/>
    </row>
    <row r="243" s="197" customFormat="1" spans="1:222">
      <c r="A243" s="210"/>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c r="GT243" s="198"/>
      <c r="GU243" s="198"/>
      <c r="GV243" s="198"/>
      <c r="GW243" s="198"/>
      <c r="GX243" s="198"/>
      <c r="GY243" s="198"/>
      <c r="GZ243" s="198"/>
      <c r="HA243" s="198"/>
      <c r="HB243" s="198"/>
      <c r="HC243" s="198"/>
      <c r="HD243" s="198"/>
      <c r="HE243" s="198"/>
      <c r="HF243" s="198"/>
      <c r="HG243" s="198"/>
      <c r="HH243" s="198"/>
      <c r="HI243" s="198"/>
      <c r="HJ243" s="198"/>
      <c r="HK243" s="198"/>
      <c r="HL243" s="198"/>
      <c r="HM243" s="198"/>
      <c r="HN243" s="198"/>
    </row>
    <row r="244" s="197" customFormat="1" spans="1:222">
      <c r="A244" s="210"/>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c r="GT244" s="198"/>
      <c r="GU244" s="198"/>
      <c r="GV244" s="198"/>
      <c r="GW244" s="198"/>
      <c r="GX244" s="198"/>
      <c r="GY244" s="198"/>
      <c r="GZ244" s="198"/>
      <c r="HA244" s="198"/>
      <c r="HB244" s="198"/>
      <c r="HC244" s="198"/>
      <c r="HD244" s="198"/>
      <c r="HE244" s="198"/>
      <c r="HF244" s="198"/>
      <c r="HG244" s="198"/>
      <c r="HH244" s="198"/>
      <c r="HI244" s="198"/>
      <c r="HJ244" s="198"/>
      <c r="HK244" s="198"/>
      <c r="HL244" s="198"/>
      <c r="HM244" s="198"/>
      <c r="HN244" s="198"/>
    </row>
    <row r="245" s="197" customFormat="1" spans="1:222">
      <c r="A245" s="210"/>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c r="GT245" s="198"/>
      <c r="GU245" s="198"/>
      <c r="GV245" s="198"/>
      <c r="GW245" s="198"/>
      <c r="GX245" s="198"/>
      <c r="GY245" s="198"/>
      <c r="GZ245" s="198"/>
      <c r="HA245" s="198"/>
      <c r="HB245" s="198"/>
      <c r="HC245" s="198"/>
      <c r="HD245" s="198"/>
      <c r="HE245" s="198"/>
      <c r="HF245" s="198"/>
      <c r="HG245" s="198"/>
      <c r="HH245" s="198"/>
      <c r="HI245" s="198"/>
      <c r="HJ245" s="198"/>
      <c r="HK245" s="198"/>
      <c r="HL245" s="198"/>
      <c r="HM245" s="198"/>
      <c r="HN245" s="198"/>
    </row>
    <row r="246" s="197" customFormat="1" spans="1:222">
      <c r="A246" s="210"/>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c r="GT246" s="198"/>
      <c r="GU246" s="198"/>
      <c r="GV246" s="198"/>
      <c r="GW246" s="198"/>
      <c r="GX246" s="198"/>
      <c r="GY246" s="198"/>
      <c r="GZ246" s="198"/>
      <c r="HA246" s="198"/>
      <c r="HB246" s="198"/>
      <c r="HC246" s="198"/>
      <c r="HD246" s="198"/>
      <c r="HE246" s="198"/>
      <c r="HF246" s="198"/>
      <c r="HG246" s="198"/>
      <c r="HH246" s="198"/>
      <c r="HI246" s="198"/>
      <c r="HJ246" s="198"/>
      <c r="HK246" s="198"/>
      <c r="HL246" s="198"/>
      <c r="HM246" s="198"/>
      <c r="HN246" s="198"/>
    </row>
    <row r="247" s="197" customFormat="1" spans="1:222">
      <c r="A247" s="210"/>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c r="GT247" s="198"/>
      <c r="GU247" s="198"/>
      <c r="GV247" s="198"/>
      <c r="GW247" s="198"/>
      <c r="GX247" s="198"/>
      <c r="GY247" s="198"/>
      <c r="GZ247" s="198"/>
      <c r="HA247" s="198"/>
      <c r="HB247" s="198"/>
      <c r="HC247" s="198"/>
      <c r="HD247" s="198"/>
      <c r="HE247" s="198"/>
      <c r="HF247" s="198"/>
      <c r="HG247" s="198"/>
      <c r="HH247" s="198"/>
      <c r="HI247" s="198"/>
      <c r="HJ247" s="198"/>
      <c r="HK247" s="198"/>
      <c r="HL247" s="198"/>
      <c r="HM247" s="198"/>
      <c r="HN247" s="198"/>
    </row>
    <row r="248" s="197" customFormat="1" spans="1:222">
      <c r="A248" s="210"/>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c r="GT248" s="198"/>
      <c r="GU248" s="198"/>
      <c r="GV248" s="198"/>
      <c r="GW248" s="198"/>
      <c r="GX248" s="198"/>
      <c r="GY248" s="198"/>
      <c r="GZ248" s="198"/>
      <c r="HA248" s="198"/>
      <c r="HB248" s="198"/>
      <c r="HC248" s="198"/>
      <c r="HD248" s="198"/>
      <c r="HE248" s="198"/>
      <c r="HF248" s="198"/>
      <c r="HG248" s="198"/>
      <c r="HH248" s="198"/>
      <c r="HI248" s="198"/>
      <c r="HJ248" s="198"/>
      <c r="HK248" s="198"/>
      <c r="HL248" s="198"/>
      <c r="HM248" s="198"/>
      <c r="HN248" s="198"/>
    </row>
    <row r="249" s="197" customFormat="1" spans="1:222">
      <c r="A249" s="210"/>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c r="GT249" s="198"/>
      <c r="GU249" s="198"/>
      <c r="GV249" s="198"/>
      <c r="GW249" s="198"/>
      <c r="GX249" s="198"/>
      <c r="GY249" s="198"/>
      <c r="GZ249" s="198"/>
      <c r="HA249" s="198"/>
      <c r="HB249" s="198"/>
      <c r="HC249" s="198"/>
      <c r="HD249" s="198"/>
      <c r="HE249" s="198"/>
      <c r="HF249" s="198"/>
      <c r="HG249" s="198"/>
      <c r="HH249" s="198"/>
      <c r="HI249" s="198"/>
      <c r="HJ249" s="198"/>
      <c r="HK249" s="198"/>
      <c r="HL249" s="198"/>
      <c r="HM249" s="198"/>
      <c r="HN249" s="198"/>
    </row>
    <row r="250" s="197" customFormat="1" spans="1:222">
      <c r="A250" s="210"/>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c r="GT250" s="198"/>
      <c r="GU250" s="198"/>
      <c r="GV250" s="198"/>
      <c r="GW250" s="198"/>
      <c r="GX250" s="198"/>
      <c r="GY250" s="198"/>
      <c r="GZ250" s="198"/>
      <c r="HA250" s="198"/>
      <c r="HB250" s="198"/>
      <c r="HC250" s="198"/>
      <c r="HD250" s="198"/>
      <c r="HE250" s="198"/>
      <c r="HF250" s="198"/>
      <c r="HG250" s="198"/>
      <c r="HH250" s="198"/>
      <c r="HI250" s="198"/>
      <c r="HJ250" s="198"/>
      <c r="HK250" s="198"/>
      <c r="HL250" s="198"/>
      <c r="HM250" s="198"/>
      <c r="HN250" s="198"/>
    </row>
    <row r="251" s="197" customFormat="1" spans="1:222">
      <c r="A251" s="210"/>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c r="GT251" s="198"/>
      <c r="GU251" s="198"/>
      <c r="GV251" s="198"/>
      <c r="GW251" s="198"/>
      <c r="GX251" s="198"/>
      <c r="GY251" s="198"/>
      <c r="GZ251" s="198"/>
      <c r="HA251" s="198"/>
      <c r="HB251" s="198"/>
      <c r="HC251" s="198"/>
      <c r="HD251" s="198"/>
      <c r="HE251" s="198"/>
      <c r="HF251" s="198"/>
      <c r="HG251" s="198"/>
      <c r="HH251" s="198"/>
      <c r="HI251" s="198"/>
      <c r="HJ251" s="198"/>
      <c r="HK251" s="198"/>
      <c r="HL251" s="198"/>
      <c r="HM251" s="198"/>
      <c r="HN251" s="198"/>
    </row>
    <row r="252" s="197" customFormat="1" spans="1:222">
      <c r="A252" s="210"/>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c r="GT252" s="198"/>
      <c r="GU252" s="198"/>
      <c r="GV252" s="198"/>
      <c r="GW252" s="198"/>
      <c r="GX252" s="198"/>
      <c r="GY252" s="198"/>
      <c r="GZ252" s="198"/>
      <c r="HA252" s="198"/>
      <c r="HB252" s="198"/>
      <c r="HC252" s="198"/>
      <c r="HD252" s="198"/>
      <c r="HE252" s="198"/>
      <c r="HF252" s="198"/>
      <c r="HG252" s="198"/>
      <c r="HH252" s="198"/>
      <c r="HI252" s="198"/>
      <c r="HJ252" s="198"/>
      <c r="HK252" s="198"/>
      <c r="HL252" s="198"/>
      <c r="HM252" s="198"/>
      <c r="HN252" s="198"/>
    </row>
    <row r="253" s="197" customFormat="1" spans="1:222">
      <c r="A253" s="210"/>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c r="GT253" s="198"/>
      <c r="GU253" s="198"/>
      <c r="GV253" s="198"/>
      <c r="GW253" s="198"/>
      <c r="GX253" s="198"/>
      <c r="GY253" s="198"/>
      <c r="GZ253" s="198"/>
      <c r="HA253" s="198"/>
      <c r="HB253" s="198"/>
      <c r="HC253" s="198"/>
      <c r="HD253" s="198"/>
      <c r="HE253" s="198"/>
      <c r="HF253" s="198"/>
      <c r="HG253" s="198"/>
      <c r="HH253" s="198"/>
      <c r="HI253" s="198"/>
      <c r="HJ253" s="198"/>
      <c r="HK253" s="198"/>
      <c r="HL253" s="198"/>
      <c r="HM253" s="198"/>
      <c r="HN253" s="198"/>
    </row>
    <row r="254" s="197" customFormat="1" spans="1:222">
      <c r="A254" s="210"/>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c r="GT254" s="198"/>
      <c r="GU254" s="198"/>
      <c r="GV254" s="198"/>
      <c r="GW254" s="198"/>
      <c r="GX254" s="198"/>
      <c r="GY254" s="198"/>
      <c r="GZ254" s="198"/>
      <c r="HA254" s="198"/>
      <c r="HB254" s="198"/>
      <c r="HC254" s="198"/>
      <c r="HD254" s="198"/>
      <c r="HE254" s="198"/>
      <c r="HF254" s="198"/>
      <c r="HG254" s="198"/>
      <c r="HH254" s="198"/>
      <c r="HI254" s="198"/>
      <c r="HJ254" s="198"/>
      <c r="HK254" s="198"/>
      <c r="HL254" s="198"/>
      <c r="HM254" s="198"/>
      <c r="HN254" s="198"/>
    </row>
    <row r="255" s="197" customFormat="1" spans="1:222">
      <c r="A255" s="210"/>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c r="GT255" s="198"/>
      <c r="GU255" s="198"/>
      <c r="GV255" s="198"/>
      <c r="GW255" s="198"/>
      <c r="GX255" s="198"/>
      <c r="GY255" s="198"/>
      <c r="GZ255" s="198"/>
      <c r="HA255" s="198"/>
      <c r="HB255" s="198"/>
      <c r="HC255" s="198"/>
      <c r="HD255" s="198"/>
      <c r="HE255" s="198"/>
      <c r="HF255" s="198"/>
      <c r="HG255" s="198"/>
      <c r="HH255" s="198"/>
      <c r="HI255" s="198"/>
      <c r="HJ255" s="198"/>
      <c r="HK255" s="198"/>
      <c r="HL255" s="198"/>
      <c r="HM255" s="198"/>
      <c r="HN255" s="198"/>
    </row>
    <row r="256" s="197" customFormat="1" spans="1:222">
      <c r="A256" s="210"/>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c r="GT256" s="198"/>
      <c r="GU256" s="198"/>
      <c r="GV256" s="198"/>
      <c r="GW256" s="198"/>
      <c r="GX256" s="198"/>
      <c r="GY256" s="198"/>
      <c r="GZ256" s="198"/>
      <c r="HA256" s="198"/>
      <c r="HB256" s="198"/>
      <c r="HC256" s="198"/>
      <c r="HD256" s="198"/>
      <c r="HE256" s="198"/>
      <c r="HF256" s="198"/>
      <c r="HG256" s="198"/>
      <c r="HH256" s="198"/>
      <c r="HI256" s="198"/>
      <c r="HJ256" s="198"/>
      <c r="HK256" s="198"/>
      <c r="HL256" s="198"/>
      <c r="HM256" s="198"/>
      <c r="HN256" s="198"/>
    </row>
    <row r="257" s="197" customFormat="1" spans="1:222">
      <c r="A257" s="210"/>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c r="GT257" s="198"/>
      <c r="GU257" s="198"/>
      <c r="GV257" s="198"/>
      <c r="GW257" s="198"/>
      <c r="GX257" s="198"/>
      <c r="GY257" s="198"/>
      <c r="GZ257" s="198"/>
      <c r="HA257" s="198"/>
      <c r="HB257" s="198"/>
      <c r="HC257" s="198"/>
      <c r="HD257" s="198"/>
      <c r="HE257" s="198"/>
      <c r="HF257" s="198"/>
      <c r="HG257" s="198"/>
      <c r="HH257" s="198"/>
      <c r="HI257" s="198"/>
      <c r="HJ257" s="198"/>
      <c r="HK257" s="198"/>
      <c r="HL257" s="198"/>
      <c r="HM257" s="198"/>
      <c r="HN257" s="198"/>
    </row>
    <row r="258" s="197" customFormat="1" spans="1:222">
      <c r="A258" s="210"/>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c r="GT258" s="198"/>
      <c r="GU258" s="198"/>
      <c r="GV258" s="198"/>
      <c r="GW258" s="198"/>
      <c r="GX258" s="198"/>
      <c r="GY258" s="198"/>
      <c r="GZ258" s="198"/>
      <c r="HA258" s="198"/>
      <c r="HB258" s="198"/>
      <c r="HC258" s="198"/>
      <c r="HD258" s="198"/>
      <c r="HE258" s="198"/>
      <c r="HF258" s="198"/>
      <c r="HG258" s="198"/>
      <c r="HH258" s="198"/>
      <c r="HI258" s="198"/>
      <c r="HJ258" s="198"/>
      <c r="HK258" s="198"/>
      <c r="HL258" s="198"/>
      <c r="HM258" s="198"/>
      <c r="HN258" s="198"/>
    </row>
    <row r="259" s="197" customFormat="1" spans="1:222">
      <c r="A259" s="210"/>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c r="GT259" s="198"/>
      <c r="GU259" s="198"/>
      <c r="GV259" s="198"/>
      <c r="GW259" s="198"/>
      <c r="GX259" s="198"/>
      <c r="GY259" s="198"/>
      <c r="GZ259" s="198"/>
      <c r="HA259" s="198"/>
      <c r="HB259" s="198"/>
      <c r="HC259" s="198"/>
      <c r="HD259" s="198"/>
      <c r="HE259" s="198"/>
      <c r="HF259" s="198"/>
      <c r="HG259" s="198"/>
      <c r="HH259" s="198"/>
      <c r="HI259" s="198"/>
      <c r="HJ259" s="198"/>
      <c r="HK259" s="198"/>
      <c r="HL259" s="198"/>
      <c r="HM259" s="198"/>
      <c r="HN259" s="198"/>
    </row>
    <row r="260" s="197" customFormat="1" spans="1:222">
      <c r="A260" s="210"/>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c r="GT260" s="198"/>
      <c r="GU260" s="198"/>
      <c r="GV260" s="198"/>
      <c r="GW260" s="198"/>
      <c r="GX260" s="198"/>
      <c r="GY260" s="198"/>
      <c r="GZ260" s="198"/>
      <c r="HA260" s="198"/>
      <c r="HB260" s="198"/>
      <c r="HC260" s="198"/>
      <c r="HD260" s="198"/>
      <c r="HE260" s="198"/>
      <c r="HF260" s="198"/>
      <c r="HG260" s="198"/>
      <c r="HH260" s="198"/>
      <c r="HI260" s="198"/>
      <c r="HJ260" s="198"/>
      <c r="HK260" s="198"/>
      <c r="HL260" s="198"/>
      <c r="HM260" s="198"/>
      <c r="HN260" s="198"/>
    </row>
    <row r="261" s="197" customFormat="1" spans="1:222">
      <c r="A261" s="210"/>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c r="GT261" s="198"/>
      <c r="GU261" s="198"/>
      <c r="GV261" s="198"/>
      <c r="GW261" s="198"/>
      <c r="GX261" s="198"/>
      <c r="GY261" s="198"/>
      <c r="GZ261" s="198"/>
      <c r="HA261" s="198"/>
      <c r="HB261" s="198"/>
      <c r="HC261" s="198"/>
      <c r="HD261" s="198"/>
      <c r="HE261" s="198"/>
      <c r="HF261" s="198"/>
      <c r="HG261" s="198"/>
      <c r="HH261" s="198"/>
      <c r="HI261" s="198"/>
      <c r="HJ261" s="198"/>
      <c r="HK261" s="198"/>
      <c r="HL261" s="198"/>
      <c r="HM261" s="198"/>
      <c r="HN261" s="198"/>
    </row>
    <row r="262" s="197" customFormat="1" spans="1:222">
      <c r="A262" s="210"/>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c r="GT262" s="198"/>
      <c r="GU262" s="198"/>
      <c r="GV262" s="198"/>
      <c r="GW262" s="198"/>
      <c r="GX262" s="198"/>
      <c r="GY262" s="198"/>
      <c r="GZ262" s="198"/>
      <c r="HA262" s="198"/>
      <c r="HB262" s="198"/>
      <c r="HC262" s="198"/>
      <c r="HD262" s="198"/>
      <c r="HE262" s="198"/>
      <c r="HF262" s="198"/>
      <c r="HG262" s="198"/>
      <c r="HH262" s="198"/>
      <c r="HI262" s="198"/>
      <c r="HJ262" s="198"/>
      <c r="HK262" s="198"/>
      <c r="HL262" s="198"/>
      <c r="HM262" s="198"/>
      <c r="HN262" s="198"/>
    </row>
    <row r="263" s="197" customFormat="1" spans="1:222">
      <c r="A263" s="210"/>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c r="GT263" s="198"/>
      <c r="GU263" s="198"/>
      <c r="GV263" s="198"/>
      <c r="GW263" s="198"/>
      <c r="GX263" s="198"/>
      <c r="GY263" s="198"/>
      <c r="GZ263" s="198"/>
      <c r="HA263" s="198"/>
      <c r="HB263" s="198"/>
      <c r="HC263" s="198"/>
      <c r="HD263" s="198"/>
      <c r="HE263" s="198"/>
      <c r="HF263" s="198"/>
      <c r="HG263" s="198"/>
      <c r="HH263" s="198"/>
      <c r="HI263" s="198"/>
      <c r="HJ263" s="198"/>
      <c r="HK263" s="198"/>
      <c r="HL263" s="198"/>
      <c r="HM263" s="198"/>
      <c r="HN263" s="198"/>
    </row>
    <row r="264" s="197" customFormat="1" spans="1:222">
      <c r="A264" s="210"/>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c r="GT264" s="198"/>
      <c r="GU264" s="198"/>
      <c r="GV264" s="198"/>
      <c r="GW264" s="198"/>
      <c r="GX264" s="198"/>
      <c r="GY264" s="198"/>
      <c r="GZ264" s="198"/>
      <c r="HA264" s="198"/>
      <c r="HB264" s="198"/>
      <c r="HC264" s="198"/>
      <c r="HD264" s="198"/>
      <c r="HE264" s="198"/>
      <c r="HF264" s="198"/>
      <c r="HG264" s="198"/>
      <c r="HH264" s="198"/>
      <c r="HI264" s="198"/>
      <c r="HJ264" s="198"/>
      <c r="HK264" s="198"/>
      <c r="HL264" s="198"/>
      <c r="HM264" s="198"/>
      <c r="HN264" s="198"/>
    </row>
    <row r="265" s="197" customFormat="1" spans="1:222">
      <c r="A265" s="210"/>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c r="GT265" s="198"/>
      <c r="GU265" s="198"/>
      <c r="GV265" s="198"/>
      <c r="GW265" s="198"/>
      <c r="GX265" s="198"/>
      <c r="GY265" s="198"/>
      <c r="GZ265" s="198"/>
      <c r="HA265" s="198"/>
      <c r="HB265" s="198"/>
      <c r="HC265" s="198"/>
      <c r="HD265" s="198"/>
      <c r="HE265" s="198"/>
      <c r="HF265" s="198"/>
      <c r="HG265" s="198"/>
      <c r="HH265" s="198"/>
      <c r="HI265" s="198"/>
      <c r="HJ265" s="198"/>
      <c r="HK265" s="198"/>
      <c r="HL265" s="198"/>
      <c r="HM265" s="198"/>
      <c r="HN265" s="198"/>
    </row>
    <row r="266" s="197" customFormat="1" spans="1:222">
      <c r="A266" s="210"/>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c r="GT266" s="198"/>
      <c r="GU266" s="198"/>
      <c r="GV266" s="198"/>
      <c r="GW266" s="198"/>
      <c r="GX266" s="198"/>
      <c r="GY266" s="198"/>
      <c r="GZ266" s="198"/>
      <c r="HA266" s="198"/>
      <c r="HB266" s="198"/>
      <c r="HC266" s="198"/>
      <c r="HD266" s="198"/>
      <c r="HE266" s="198"/>
      <c r="HF266" s="198"/>
      <c r="HG266" s="198"/>
      <c r="HH266" s="198"/>
      <c r="HI266" s="198"/>
      <c r="HJ266" s="198"/>
      <c r="HK266" s="198"/>
      <c r="HL266" s="198"/>
      <c r="HM266" s="198"/>
      <c r="HN266" s="198"/>
    </row>
    <row r="267" s="197" customFormat="1" spans="1:222">
      <c r="A267" s="210"/>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c r="GT267" s="198"/>
      <c r="GU267" s="198"/>
      <c r="GV267" s="198"/>
      <c r="GW267" s="198"/>
      <c r="GX267" s="198"/>
      <c r="GY267" s="198"/>
      <c r="GZ267" s="198"/>
      <c r="HA267" s="198"/>
      <c r="HB267" s="198"/>
      <c r="HC267" s="198"/>
      <c r="HD267" s="198"/>
      <c r="HE267" s="198"/>
      <c r="HF267" s="198"/>
      <c r="HG267" s="198"/>
      <c r="HH267" s="198"/>
      <c r="HI267" s="198"/>
      <c r="HJ267" s="198"/>
      <c r="HK267" s="198"/>
      <c r="HL267" s="198"/>
      <c r="HM267" s="198"/>
      <c r="HN267" s="198"/>
    </row>
    <row r="268" s="197" customFormat="1" spans="1:222">
      <c r="A268" s="210"/>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c r="GT268" s="198"/>
      <c r="GU268" s="198"/>
      <c r="GV268" s="198"/>
      <c r="GW268" s="198"/>
      <c r="GX268" s="198"/>
      <c r="GY268" s="198"/>
      <c r="GZ268" s="198"/>
      <c r="HA268" s="198"/>
      <c r="HB268" s="198"/>
      <c r="HC268" s="198"/>
      <c r="HD268" s="198"/>
      <c r="HE268" s="198"/>
      <c r="HF268" s="198"/>
      <c r="HG268" s="198"/>
      <c r="HH268" s="198"/>
      <c r="HI268" s="198"/>
      <c r="HJ268" s="198"/>
      <c r="HK268" s="198"/>
      <c r="HL268" s="198"/>
      <c r="HM268" s="198"/>
      <c r="HN268" s="198"/>
    </row>
    <row r="269" s="197" customFormat="1" spans="1:222">
      <c r="A269" s="210"/>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c r="GT269" s="198"/>
      <c r="GU269" s="198"/>
      <c r="GV269" s="198"/>
      <c r="GW269" s="198"/>
      <c r="GX269" s="198"/>
      <c r="GY269" s="198"/>
      <c r="GZ269" s="198"/>
      <c r="HA269" s="198"/>
      <c r="HB269" s="198"/>
      <c r="HC269" s="198"/>
      <c r="HD269" s="198"/>
      <c r="HE269" s="198"/>
      <c r="HF269" s="198"/>
      <c r="HG269" s="198"/>
      <c r="HH269" s="198"/>
      <c r="HI269" s="198"/>
      <c r="HJ269" s="198"/>
      <c r="HK269" s="198"/>
      <c r="HL269" s="198"/>
      <c r="HM269" s="198"/>
      <c r="HN269" s="198"/>
    </row>
    <row r="270" s="197" customFormat="1" spans="1:222">
      <c r="A270" s="210"/>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c r="GT270" s="198"/>
      <c r="GU270" s="198"/>
      <c r="GV270" s="198"/>
      <c r="GW270" s="198"/>
      <c r="GX270" s="198"/>
      <c r="GY270" s="198"/>
      <c r="GZ270" s="198"/>
      <c r="HA270" s="198"/>
      <c r="HB270" s="198"/>
      <c r="HC270" s="198"/>
      <c r="HD270" s="198"/>
      <c r="HE270" s="198"/>
      <c r="HF270" s="198"/>
      <c r="HG270" s="198"/>
      <c r="HH270" s="198"/>
      <c r="HI270" s="198"/>
      <c r="HJ270" s="198"/>
      <c r="HK270" s="198"/>
      <c r="HL270" s="198"/>
      <c r="HM270" s="198"/>
      <c r="HN270" s="198"/>
    </row>
    <row r="271" s="197" customFormat="1" spans="1:222">
      <c r="A271" s="210"/>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c r="GT271" s="198"/>
      <c r="GU271" s="198"/>
      <c r="GV271" s="198"/>
      <c r="GW271" s="198"/>
      <c r="GX271" s="198"/>
      <c r="GY271" s="198"/>
      <c r="GZ271" s="198"/>
      <c r="HA271" s="198"/>
      <c r="HB271" s="198"/>
      <c r="HC271" s="198"/>
      <c r="HD271" s="198"/>
      <c r="HE271" s="198"/>
      <c r="HF271" s="198"/>
      <c r="HG271" s="198"/>
      <c r="HH271" s="198"/>
      <c r="HI271" s="198"/>
      <c r="HJ271" s="198"/>
      <c r="HK271" s="198"/>
      <c r="HL271" s="198"/>
      <c r="HM271" s="198"/>
      <c r="HN271" s="198"/>
    </row>
    <row r="272" s="197" customFormat="1" spans="1:222">
      <c r="A272" s="210"/>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c r="GT272" s="198"/>
      <c r="GU272" s="198"/>
      <c r="GV272" s="198"/>
      <c r="GW272" s="198"/>
      <c r="GX272" s="198"/>
      <c r="GY272" s="198"/>
      <c r="GZ272" s="198"/>
      <c r="HA272" s="198"/>
      <c r="HB272" s="198"/>
      <c r="HC272" s="198"/>
      <c r="HD272" s="198"/>
      <c r="HE272" s="198"/>
      <c r="HF272" s="198"/>
      <c r="HG272" s="198"/>
      <c r="HH272" s="198"/>
      <c r="HI272" s="198"/>
      <c r="HJ272" s="198"/>
      <c r="HK272" s="198"/>
      <c r="HL272" s="198"/>
      <c r="HM272" s="198"/>
      <c r="HN272" s="198"/>
    </row>
    <row r="273" s="197" customFormat="1" spans="1:222">
      <c r="A273" s="210"/>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c r="GT273" s="198"/>
      <c r="GU273" s="198"/>
      <c r="GV273" s="198"/>
      <c r="GW273" s="198"/>
      <c r="GX273" s="198"/>
      <c r="GY273" s="198"/>
      <c r="GZ273" s="198"/>
      <c r="HA273" s="198"/>
      <c r="HB273" s="198"/>
      <c r="HC273" s="198"/>
      <c r="HD273" s="198"/>
      <c r="HE273" s="198"/>
      <c r="HF273" s="198"/>
      <c r="HG273" s="198"/>
      <c r="HH273" s="198"/>
      <c r="HI273" s="198"/>
      <c r="HJ273" s="198"/>
      <c r="HK273" s="198"/>
      <c r="HL273" s="198"/>
      <c r="HM273" s="198"/>
      <c r="HN273" s="198"/>
    </row>
    <row r="274" s="197" customFormat="1" spans="1:222">
      <c r="A274" s="210"/>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c r="GT274" s="198"/>
      <c r="GU274" s="198"/>
      <c r="GV274" s="198"/>
      <c r="GW274" s="198"/>
      <c r="GX274" s="198"/>
      <c r="GY274" s="198"/>
      <c r="GZ274" s="198"/>
      <c r="HA274" s="198"/>
      <c r="HB274" s="198"/>
      <c r="HC274" s="198"/>
      <c r="HD274" s="198"/>
      <c r="HE274" s="198"/>
      <c r="HF274" s="198"/>
      <c r="HG274" s="198"/>
      <c r="HH274" s="198"/>
      <c r="HI274" s="198"/>
      <c r="HJ274" s="198"/>
      <c r="HK274" s="198"/>
      <c r="HL274" s="198"/>
      <c r="HM274" s="198"/>
      <c r="HN274" s="198"/>
    </row>
    <row r="275" s="197" customFormat="1" spans="1:222">
      <c r="A275" s="210"/>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c r="GT275" s="198"/>
      <c r="GU275" s="198"/>
      <c r="GV275" s="198"/>
      <c r="GW275" s="198"/>
      <c r="GX275" s="198"/>
      <c r="GY275" s="198"/>
      <c r="GZ275" s="198"/>
      <c r="HA275" s="198"/>
      <c r="HB275" s="198"/>
      <c r="HC275" s="198"/>
      <c r="HD275" s="198"/>
      <c r="HE275" s="198"/>
      <c r="HF275" s="198"/>
      <c r="HG275" s="198"/>
      <c r="HH275" s="198"/>
      <c r="HI275" s="198"/>
      <c r="HJ275" s="198"/>
      <c r="HK275" s="198"/>
      <c r="HL275" s="198"/>
      <c r="HM275" s="198"/>
      <c r="HN275" s="198"/>
    </row>
    <row r="276" s="197" customFormat="1" spans="1:222">
      <c r="A276" s="210"/>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c r="GT276" s="198"/>
      <c r="GU276" s="198"/>
      <c r="GV276" s="198"/>
      <c r="GW276" s="198"/>
      <c r="GX276" s="198"/>
      <c r="GY276" s="198"/>
      <c r="GZ276" s="198"/>
      <c r="HA276" s="198"/>
      <c r="HB276" s="198"/>
      <c r="HC276" s="198"/>
      <c r="HD276" s="198"/>
      <c r="HE276" s="198"/>
      <c r="HF276" s="198"/>
      <c r="HG276" s="198"/>
      <c r="HH276" s="198"/>
      <c r="HI276" s="198"/>
      <c r="HJ276" s="198"/>
      <c r="HK276" s="198"/>
      <c r="HL276" s="198"/>
      <c r="HM276" s="198"/>
      <c r="HN276" s="198"/>
    </row>
    <row r="277" s="197" customFormat="1" spans="1:222">
      <c r="A277" s="210"/>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c r="GT277" s="198"/>
      <c r="GU277" s="198"/>
      <c r="GV277" s="198"/>
      <c r="GW277" s="198"/>
      <c r="GX277" s="198"/>
      <c r="GY277" s="198"/>
      <c r="GZ277" s="198"/>
      <c r="HA277" s="198"/>
      <c r="HB277" s="198"/>
      <c r="HC277" s="198"/>
      <c r="HD277" s="198"/>
      <c r="HE277" s="198"/>
      <c r="HF277" s="198"/>
      <c r="HG277" s="198"/>
      <c r="HH277" s="198"/>
      <c r="HI277" s="198"/>
      <c r="HJ277" s="198"/>
      <c r="HK277" s="198"/>
      <c r="HL277" s="198"/>
      <c r="HM277" s="198"/>
      <c r="HN277" s="198"/>
    </row>
    <row r="278" s="197" customFormat="1" spans="1:222">
      <c r="A278" s="210"/>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c r="GT278" s="198"/>
      <c r="GU278" s="198"/>
      <c r="GV278" s="198"/>
      <c r="GW278" s="198"/>
      <c r="GX278" s="198"/>
      <c r="GY278" s="198"/>
      <c r="GZ278" s="198"/>
      <c r="HA278" s="198"/>
      <c r="HB278" s="198"/>
      <c r="HC278" s="198"/>
      <c r="HD278" s="198"/>
      <c r="HE278" s="198"/>
      <c r="HF278" s="198"/>
      <c r="HG278" s="198"/>
      <c r="HH278" s="198"/>
      <c r="HI278" s="198"/>
      <c r="HJ278" s="198"/>
      <c r="HK278" s="198"/>
      <c r="HL278" s="198"/>
      <c r="HM278" s="198"/>
      <c r="HN278" s="198"/>
    </row>
    <row r="279" s="197" customFormat="1" spans="1:222">
      <c r="A279" s="210"/>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c r="GT279" s="198"/>
      <c r="GU279" s="198"/>
      <c r="GV279" s="198"/>
      <c r="GW279" s="198"/>
      <c r="GX279" s="198"/>
      <c r="GY279" s="198"/>
      <c r="GZ279" s="198"/>
      <c r="HA279" s="198"/>
      <c r="HB279" s="198"/>
      <c r="HC279" s="198"/>
      <c r="HD279" s="198"/>
      <c r="HE279" s="198"/>
      <c r="HF279" s="198"/>
      <c r="HG279" s="198"/>
      <c r="HH279" s="198"/>
      <c r="HI279" s="198"/>
      <c r="HJ279" s="198"/>
      <c r="HK279" s="198"/>
      <c r="HL279" s="198"/>
      <c r="HM279" s="198"/>
      <c r="HN279" s="198"/>
    </row>
    <row r="280" s="197" customFormat="1" spans="1:222">
      <c r="A280" s="210"/>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c r="GT280" s="198"/>
      <c r="GU280" s="198"/>
      <c r="GV280" s="198"/>
      <c r="GW280" s="198"/>
      <c r="GX280" s="198"/>
      <c r="GY280" s="198"/>
      <c r="GZ280" s="198"/>
      <c r="HA280" s="198"/>
      <c r="HB280" s="198"/>
      <c r="HC280" s="198"/>
      <c r="HD280" s="198"/>
      <c r="HE280" s="198"/>
      <c r="HF280" s="198"/>
      <c r="HG280" s="198"/>
      <c r="HH280" s="198"/>
      <c r="HI280" s="198"/>
      <c r="HJ280" s="198"/>
      <c r="HK280" s="198"/>
      <c r="HL280" s="198"/>
      <c r="HM280" s="198"/>
      <c r="HN280" s="198"/>
    </row>
    <row r="281" s="197" customFormat="1" spans="1:222">
      <c r="A281" s="210"/>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c r="GT281" s="198"/>
      <c r="GU281" s="198"/>
      <c r="GV281" s="198"/>
      <c r="GW281" s="198"/>
      <c r="GX281" s="198"/>
      <c r="GY281" s="198"/>
      <c r="GZ281" s="198"/>
      <c r="HA281" s="198"/>
      <c r="HB281" s="198"/>
      <c r="HC281" s="198"/>
      <c r="HD281" s="198"/>
      <c r="HE281" s="198"/>
      <c r="HF281" s="198"/>
      <c r="HG281" s="198"/>
      <c r="HH281" s="198"/>
      <c r="HI281" s="198"/>
      <c r="HJ281" s="198"/>
      <c r="HK281" s="198"/>
      <c r="HL281" s="198"/>
      <c r="HM281" s="198"/>
      <c r="HN281" s="198"/>
    </row>
    <row r="282" s="197" customFormat="1" spans="1:222">
      <c r="A282" s="210"/>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c r="GT282" s="198"/>
      <c r="GU282" s="198"/>
      <c r="GV282" s="198"/>
      <c r="GW282" s="198"/>
      <c r="GX282" s="198"/>
      <c r="GY282" s="198"/>
      <c r="GZ282" s="198"/>
      <c r="HA282" s="198"/>
      <c r="HB282" s="198"/>
      <c r="HC282" s="198"/>
      <c r="HD282" s="198"/>
      <c r="HE282" s="198"/>
      <c r="HF282" s="198"/>
      <c r="HG282" s="198"/>
      <c r="HH282" s="198"/>
      <c r="HI282" s="198"/>
      <c r="HJ282" s="198"/>
      <c r="HK282" s="198"/>
      <c r="HL282" s="198"/>
      <c r="HM282" s="198"/>
      <c r="HN282" s="198"/>
    </row>
    <row r="283" s="197" customFormat="1" spans="1:222">
      <c r="A283" s="210"/>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c r="GT283" s="198"/>
      <c r="GU283" s="198"/>
      <c r="GV283" s="198"/>
      <c r="GW283" s="198"/>
      <c r="GX283" s="198"/>
      <c r="GY283" s="198"/>
      <c r="GZ283" s="198"/>
      <c r="HA283" s="198"/>
      <c r="HB283" s="198"/>
      <c r="HC283" s="198"/>
      <c r="HD283" s="198"/>
      <c r="HE283" s="198"/>
      <c r="HF283" s="198"/>
      <c r="HG283" s="198"/>
      <c r="HH283" s="198"/>
      <c r="HI283" s="198"/>
      <c r="HJ283" s="198"/>
      <c r="HK283" s="198"/>
      <c r="HL283" s="198"/>
      <c r="HM283" s="198"/>
      <c r="HN283" s="198"/>
    </row>
    <row r="284" s="197" customFormat="1" spans="1:222">
      <c r="A284" s="210"/>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c r="GT284" s="198"/>
      <c r="GU284" s="198"/>
      <c r="GV284" s="198"/>
      <c r="GW284" s="198"/>
      <c r="GX284" s="198"/>
      <c r="GY284" s="198"/>
      <c r="GZ284" s="198"/>
      <c r="HA284" s="198"/>
      <c r="HB284" s="198"/>
      <c r="HC284" s="198"/>
      <c r="HD284" s="198"/>
      <c r="HE284" s="198"/>
      <c r="HF284" s="198"/>
      <c r="HG284" s="198"/>
      <c r="HH284" s="198"/>
      <c r="HI284" s="198"/>
      <c r="HJ284" s="198"/>
      <c r="HK284" s="198"/>
      <c r="HL284" s="198"/>
      <c r="HM284" s="198"/>
      <c r="HN284" s="198"/>
    </row>
    <row r="285" s="197" customFormat="1" spans="1:222">
      <c r="A285" s="210"/>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c r="GT285" s="198"/>
      <c r="GU285" s="198"/>
      <c r="GV285" s="198"/>
      <c r="GW285" s="198"/>
      <c r="GX285" s="198"/>
      <c r="GY285" s="198"/>
      <c r="GZ285" s="198"/>
      <c r="HA285" s="198"/>
      <c r="HB285" s="198"/>
      <c r="HC285" s="198"/>
      <c r="HD285" s="198"/>
      <c r="HE285" s="198"/>
      <c r="HF285" s="198"/>
      <c r="HG285" s="198"/>
      <c r="HH285" s="198"/>
      <c r="HI285" s="198"/>
      <c r="HJ285" s="198"/>
      <c r="HK285" s="198"/>
      <c r="HL285" s="198"/>
      <c r="HM285" s="198"/>
      <c r="HN285" s="198"/>
    </row>
    <row r="286" s="197" customFormat="1" spans="1:222">
      <c r="A286" s="210"/>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c r="GT286" s="198"/>
      <c r="GU286" s="198"/>
      <c r="GV286" s="198"/>
      <c r="GW286" s="198"/>
      <c r="GX286" s="198"/>
      <c r="GY286" s="198"/>
      <c r="GZ286" s="198"/>
      <c r="HA286" s="198"/>
      <c r="HB286" s="198"/>
      <c r="HC286" s="198"/>
      <c r="HD286" s="198"/>
      <c r="HE286" s="198"/>
      <c r="HF286" s="198"/>
      <c r="HG286" s="198"/>
      <c r="HH286" s="198"/>
      <c r="HI286" s="198"/>
      <c r="HJ286" s="198"/>
      <c r="HK286" s="198"/>
      <c r="HL286" s="198"/>
      <c r="HM286" s="198"/>
      <c r="HN286" s="198"/>
    </row>
    <row r="287" s="197" customFormat="1" spans="1:222">
      <c r="A287" s="210"/>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c r="GT287" s="198"/>
      <c r="GU287" s="198"/>
      <c r="GV287" s="198"/>
      <c r="GW287" s="198"/>
      <c r="GX287" s="198"/>
      <c r="GY287" s="198"/>
      <c r="GZ287" s="198"/>
      <c r="HA287" s="198"/>
      <c r="HB287" s="198"/>
      <c r="HC287" s="198"/>
      <c r="HD287" s="198"/>
      <c r="HE287" s="198"/>
      <c r="HF287" s="198"/>
      <c r="HG287" s="198"/>
      <c r="HH287" s="198"/>
      <c r="HI287" s="198"/>
      <c r="HJ287" s="198"/>
      <c r="HK287" s="198"/>
      <c r="HL287" s="198"/>
      <c r="HM287" s="198"/>
      <c r="HN287" s="198"/>
    </row>
    <row r="288" s="197" customFormat="1" spans="1:222">
      <c r="A288" s="210"/>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c r="GT288" s="198"/>
      <c r="GU288" s="198"/>
      <c r="GV288" s="198"/>
      <c r="GW288" s="198"/>
      <c r="GX288" s="198"/>
      <c r="GY288" s="198"/>
      <c r="GZ288" s="198"/>
      <c r="HA288" s="198"/>
      <c r="HB288" s="198"/>
      <c r="HC288" s="198"/>
      <c r="HD288" s="198"/>
      <c r="HE288" s="198"/>
      <c r="HF288" s="198"/>
      <c r="HG288" s="198"/>
      <c r="HH288" s="198"/>
      <c r="HI288" s="198"/>
      <c r="HJ288" s="198"/>
      <c r="HK288" s="198"/>
      <c r="HL288" s="198"/>
      <c r="HM288" s="198"/>
      <c r="HN288" s="198"/>
    </row>
    <row r="289" s="197" customFormat="1" spans="1:222">
      <c r="A289" s="210"/>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c r="GT289" s="198"/>
      <c r="GU289" s="198"/>
      <c r="GV289" s="198"/>
      <c r="GW289" s="198"/>
      <c r="GX289" s="198"/>
      <c r="GY289" s="198"/>
      <c r="GZ289" s="198"/>
      <c r="HA289" s="198"/>
      <c r="HB289" s="198"/>
      <c r="HC289" s="198"/>
      <c r="HD289" s="198"/>
      <c r="HE289" s="198"/>
      <c r="HF289" s="198"/>
      <c r="HG289" s="198"/>
      <c r="HH289" s="198"/>
      <c r="HI289" s="198"/>
      <c r="HJ289" s="198"/>
      <c r="HK289" s="198"/>
      <c r="HL289" s="198"/>
      <c r="HM289" s="198"/>
      <c r="HN289" s="198"/>
    </row>
    <row r="290" s="197" customFormat="1" spans="1:222">
      <c r="A290" s="210"/>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c r="GT290" s="198"/>
      <c r="GU290" s="198"/>
      <c r="GV290" s="198"/>
      <c r="GW290" s="198"/>
      <c r="GX290" s="198"/>
      <c r="GY290" s="198"/>
      <c r="GZ290" s="198"/>
      <c r="HA290" s="198"/>
      <c r="HB290" s="198"/>
      <c r="HC290" s="198"/>
      <c r="HD290" s="198"/>
      <c r="HE290" s="198"/>
      <c r="HF290" s="198"/>
      <c r="HG290" s="198"/>
      <c r="HH290" s="198"/>
      <c r="HI290" s="198"/>
      <c r="HJ290" s="198"/>
      <c r="HK290" s="198"/>
      <c r="HL290" s="198"/>
      <c r="HM290" s="198"/>
      <c r="HN290" s="198"/>
    </row>
    <row r="291" s="197" customFormat="1" spans="1:222">
      <c r="A291" s="210"/>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c r="GT291" s="198"/>
      <c r="GU291" s="198"/>
      <c r="GV291" s="198"/>
      <c r="GW291" s="198"/>
      <c r="GX291" s="198"/>
      <c r="GY291" s="198"/>
      <c r="GZ291" s="198"/>
      <c r="HA291" s="198"/>
      <c r="HB291" s="198"/>
      <c r="HC291" s="198"/>
      <c r="HD291" s="198"/>
      <c r="HE291" s="198"/>
      <c r="HF291" s="198"/>
      <c r="HG291" s="198"/>
      <c r="HH291" s="198"/>
      <c r="HI291" s="198"/>
      <c r="HJ291" s="198"/>
      <c r="HK291" s="198"/>
      <c r="HL291" s="198"/>
      <c r="HM291" s="198"/>
      <c r="HN291" s="198"/>
    </row>
    <row r="292" s="197" customFormat="1" spans="1:222">
      <c r="A292" s="210"/>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c r="GT292" s="198"/>
      <c r="GU292" s="198"/>
      <c r="GV292" s="198"/>
      <c r="GW292" s="198"/>
      <c r="GX292" s="198"/>
      <c r="GY292" s="198"/>
      <c r="GZ292" s="198"/>
      <c r="HA292" s="198"/>
      <c r="HB292" s="198"/>
      <c r="HC292" s="198"/>
      <c r="HD292" s="198"/>
      <c r="HE292" s="198"/>
      <c r="HF292" s="198"/>
      <c r="HG292" s="198"/>
      <c r="HH292" s="198"/>
      <c r="HI292" s="198"/>
      <c r="HJ292" s="198"/>
      <c r="HK292" s="198"/>
      <c r="HL292" s="198"/>
      <c r="HM292" s="198"/>
      <c r="HN292" s="198"/>
    </row>
    <row r="293" s="197" customFormat="1" spans="1:222">
      <c r="A293" s="210"/>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c r="GT293" s="198"/>
      <c r="GU293" s="198"/>
      <c r="GV293" s="198"/>
      <c r="GW293" s="198"/>
      <c r="GX293" s="198"/>
      <c r="GY293" s="198"/>
      <c r="GZ293" s="198"/>
      <c r="HA293" s="198"/>
      <c r="HB293" s="198"/>
      <c r="HC293" s="198"/>
      <c r="HD293" s="198"/>
      <c r="HE293" s="198"/>
      <c r="HF293" s="198"/>
      <c r="HG293" s="198"/>
      <c r="HH293" s="198"/>
      <c r="HI293" s="198"/>
      <c r="HJ293" s="198"/>
      <c r="HK293" s="198"/>
      <c r="HL293" s="198"/>
      <c r="HM293" s="198"/>
      <c r="HN293" s="198"/>
    </row>
    <row r="294" s="197" customFormat="1" spans="1:222">
      <c r="A294" s="210"/>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c r="GT294" s="198"/>
      <c r="GU294" s="198"/>
      <c r="GV294" s="198"/>
      <c r="GW294" s="198"/>
      <c r="GX294" s="198"/>
      <c r="GY294" s="198"/>
      <c r="GZ294" s="198"/>
      <c r="HA294" s="198"/>
      <c r="HB294" s="198"/>
      <c r="HC294" s="198"/>
      <c r="HD294" s="198"/>
      <c r="HE294" s="198"/>
      <c r="HF294" s="198"/>
      <c r="HG294" s="198"/>
      <c r="HH294" s="198"/>
      <c r="HI294" s="198"/>
      <c r="HJ294" s="198"/>
      <c r="HK294" s="198"/>
      <c r="HL294" s="198"/>
      <c r="HM294" s="198"/>
      <c r="HN294" s="198"/>
    </row>
    <row r="295" s="197" customFormat="1" spans="1:222">
      <c r="A295" s="210"/>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c r="GT295" s="198"/>
      <c r="GU295" s="198"/>
      <c r="GV295" s="198"/>
      <c r="GW295" s="198"/>
      <c r="GX295" s="198"/>
      <c r="GY295" s="198"/>
      <c r="GZ295" s="198"/>
      <c r="HA295" s="198"/>
      <c r="HB295" s="198"/>
      <c r="HC295" s="198"/>
      <c r="HD295" s="198"/>
      <c r="HE295" s="198"/>
      <c r="HF295" s="198"/>
      <c r="HG295" s="198"/>
      <c r="HH295" s="198"/>
      <c r="HI295" s="198"/>
      <c r="HJ295" s="198"/>
      <c r="HK295" s="198"/>
      <c r="HL295" s="198"/>
      <c r="HM295" s="198"/>
      <c r="HN295" s="198"/>
    </row>
    <row r="296" s="197" customFormat="1" spans="1:222">
      <c r="A296" s="210"/>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c r="GT296" s="198"/>
      <c r="GU296" s="198"/>
      <c r="GV296" s="198"/>
      <c r="GW296" s="198"/>
      <c r="GX296" s="198"/>
      <c r="GY296" s="198"/>
      <c r="GZ296" s="198"/>
      <c r="HA296" s="198"/>
      <c r="HB296" s="198"/>
      <c r="HC296" s="198"/>
      <c r="HD296" s="198"/>
      <c r="HE296" s="198"/>
      <c r="HF296" s="198"/>
      <c r="HG296" s="198"/>
      <c r="HH296" s="198"/>
      <c r="HI296" s="198"/>
      <c r="HJ296" s="198"/>
      <c r="HK296" s="198"/>
      <c r="HL296" s="198"/>
      <c r="HM296" s="198"/>
      <c r="HN296" s="198"/>
    </row>
    <row r="297" s="197" customFormat="1" spans="1:222">
      <c r="A297" s="210"/>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c r="GT297" s="198"/>
      <c r="GU297" s="198"/>
      <c r="GV297" s="198"/>
      <c r="GW297" s="198"/>
      <c r="GX297" s="198"/>
      <c r="GY297" s="198"/>
      <c r="GZ297" s="198"/>
      <c r="HA297" s="198"/>
      <c r="HB297" s="198"/>
      <c r="HC297" s="198"/>
      <c r="HD297" s="198"/>
      <c r="HE297" s="198"/>
      <c r="HF297" s="198"/>
      <c r="HG297" s="198"/>
      <c r="HH297" s="198"/>
      <c r="HI297" s="198"/>
      <c r="HJ297" s="198"/>
      <c r="HK297" s="198"/>
      <c r="HL297" s="198"/>
      <c r="HM297" s="198"/>
      <c r="HN297" s="198"/>
    </row>
    <row r="298" s="197" customFormat="1" spans="1:222">
      <c r="A298" s="210"/>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c r="GT298" s="198"/>
      <c r="GU298" s="198"/>
      <c r="GV298" s="198"/>
      <c r="GW298" s="198"/>
      <c r="GX298" s="198"/>
      <c r="GY298" s="198"/>
      <c r="GZ298" s="198"/>
      <c r="HA298" s="198"/>
      <c r="HB298" s="198"/>
      <c r="HC298" s="198"/>
      <c r="HD298" s="198"/>
      <c r="HE298" s="198"/>
      <c r="HF298" s="198"/>
      <c r="HG298" s="198"/>
      <c r="HH298" s="198"/>
      <c r="HI298" s="198"/>
      <c r="HJ298" s="198"/>
      <c r="HK298" s="198"/>
      <c r="HL298" s="198"/>
      <c r="HM298" s="198"/>
      <c r="HN298" s="198"/>
    </row>
    <row r="299" s="197" customFormat="1" spans="1:222">
      <c r="A299" s="210"/>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c r="GT299" s="198"/>
      <c r="GU299" s="198"/>
      <c r="GV299" s="198"/>
      <c r="GW299" s="198"/>
      <c r="GX299" s="198"/>
      <c r="GY299" s="198"/>
      <c r="GZ299" s="198"/>
      <c r="HA299" s="198"/>
      <c r="HB299" s="198"/>
      <c r="HC299" s="198"/>
      <c r="HD299" s="198"/>
      <c r="HE299" s="198"/>
      <c r="HF299" s="198"/>
      <c r="HG299" s="198"/>
      <c r="HH299" s="198"/>
      <c r="HI299" s="198"/>
      <c r="HJ299" s="198"/>
      <c r="HK299" s="198"/>
      <c r="HL299" s="198"/>
      <c r="HM299" s="198"/>
      <c r="HN299" s="198"/>
    </row>
    <row r="300" s="197" customFormat="1" spans="1:222">
      <c r="A300" s="210"/>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c r="GT300" s="198"/>
      <c r="GU300" s="198"/>
      <c r="GV300" s="198"/>
      <c r="GW300" s="198"/>
      <c r="GX300" s="198"/>
      <c r="GY300" s="198"/>
      <c r="GZ300" s="198"/>
      <c r="HA300" s="198"/>
      <c r="HB300" s="198"/>
      <c r="HC300" s="198"/>
      <c r="HD300" s="198"/>
      <c r="HE300" s="198"/>
      <c r="HF300" s="198"/>
      <c r="HG300" s="198"/>
      <c r="HH300" s="198"/>
      <c r="HI300" s="198"/>
      <c r="HJ300" s="198"/>
      <c r="HK300" s="198"/>
      <c r="HL300" s="198"/>
      <c r="HM300" s="198"/>
      <c r="HN300" s="198"/>
    </row>
    <row r="301" s="197" customFormat="1" spans="1:222">
      <c r="A301" s="210"/>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c r="GT301" s="198"/>
      <c r="GU301" s="198"/>
      <c r="GV301" s="198"/>
      <c r="GW301" s="198"/>
      <c r="GX301" s="198"/>
      <c r="GY301" s="198"/>
      <c r="GZ301" s="198"/>
      <c r="HA301" s="198"/>
      <c r="HB301" s="198"/>
      <c r="HC301" s="198"/>
      <c r="HD301" s="198"/>
      <c r="HE301" s="198"/>
      <c r="HF301" s="198"/>
      <c r="HG301" s="198"/>
      <c r="HH301" s="198"/>
      <c r="HI301" s="198"/>
      <c r="HJ301" s="198"/>
      <c r="HK301" s="198"/>
      <c r="HL301" s="198"/>
      <c r="HM301" s="198"/>
      <c r="HN301" s="198"/>
    </row>
    <row r="302" s="197" customFormat="1" spans="1:222">
      <c r="A302" s="210"/>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c r="GT302" s="198"/>
      <c r="GU302" s="198"/>
      <c r="GV302" s="198"/>
      <c r="GW302" s="198"/>
      <c r="GX302" s="198"/>
      <c r="GY302" s="198"/>
      <c r="GZ302" s="198"/>
      <c r="HA302" s="198"/>
      <c r="HB302" s="198"/>
      <c r="HC302" s="198"/>
      <c r="HD302" s="198"/>
      <c r="HE302" s="198"/>
      <c r="HF302" s="198"/>
      <c r="HG302" s="198"/>
      <c r="HH302" s="198"/>
      <c r="HI302" s="198"/>
      <c r="HJ302" s="198"/>
      <c r="HK302" s="198"/>
      <c r="HL302" s="198"/>
      <c r="HM302" s="198"/>
      <c r="HN302" s="198"/>
    </row>
    <row r="303" s="197" customFormat="1" spans="1:222">
      <c r="A303" s="210"/>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c r="GT303" s="198"/>
      <c r="GU303" s="198"/>
      <c r="GV303" s="198"/>
      <c r="GW303" s="198"/>
      <c r="GX303" s="198"/>
      <c r="GY303" s="198"/>
      <c r="GZ303" s="198"/>
      <c r="HA303" s="198"/>
      <c r="HB303" s="198"/>
      <c r="HC303" s="198"/>
      <c r="HD303" s="198"/>
      <c r="HE303" s="198"/>
      <c r="HF303" s="198"/>
      <c r="HG303" s="198"/>
      <c r="HH303" s="198"/>
      <c r="HI303" s="198"/>
      <c r="HJ303" s="198"/>
      <c r="HK303" s="198"/>
      <c r="HL303" s="198"/>
      <c r="HM303" s="198"/>
      <c r="HN303" s="198"/>
    </row>
    <row r="304" s="197" customFormat="1" spans="1:222">
      <c r="A304" s="210"/>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c r="GT304" s="198"/>
      <c r="GU304" s="198"/>
      <c r="GV304" s="198"/>
      <c r="GW304" s="198"/>
      <c r="GX304" s="198"/>
      <c r="GY304" s="198"/>
      <c r="GZ304" s="198"/>
      <c r="HA304" s="198"/>
      <c r="HB304" s="198"/>
      <c r="HC304" s="198"/>
      <c r="HD304" s="198"/>
      <c r="HE304" s="198"/>
      <c r="HF304" s="198"/>
      <c r="HG304" s="198"/>
      <c r="HH304" s="198"/>
      <c r="HI304" s="198"/>
      <c r="HJ304" s="198"/>
      <c r="HK304" s="198"/>
      <c r="HL304" s="198"/>
      <c r="HM304" s="198"/>
      <c r="HN304" s="198"/>
    </row>
    <row r="305" s="197" customFormat="1" spans="1:222">
      <c r="A305" s="210"/>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c r="GT305" s="198"/>
      <c r="GU305" s="198"/>
      <c r="GV305" s="198"/>
      <c r="GW305" s="198"/>
      <c r="GX305" s="198"/>
      <c r="GY305" s="198"/>
      <c r="GZ305" s="198"/>
      <c r="HA305" s="198"/>
      <c r="HB305" s="198"/>
      <c r="HC305" s="198"/>
      <c r="HD305" s="198"/>
      <c r="HE305" s="198"/>
      <c r="HF305" s="198"/>
      <c r="HG305" s="198"/>
      <c r="HH305" s="198"/>
      <c r="HI305" s="198"/>
      <c r="HJ305" s="198"/>
      <c r="HK305" s="198"/>
      <c r="HL305" s="198"/>
      <c r="HM305" s="198"/>
      <c r="HN305" s="198"/>
    </row>
    <row r="306" s="197" customFormat="1" spans="1:222">
      <c r="A306" s="210"/>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c r="GT306" s="198"/>
      <c r="GU306" s="198"/>
      <c r="GV306" s="198"/>
      <c r="GW306" s="198"/>
      <c r="GX306" s="198"/>
      <c r="GY306" s="198"/>
      <c r="GZ306" s="198"/>
      <c r="HA306" s="198"/>
      <c r="HB306" s="198"/>
      <c r="HC306" s="198"/>
      <c r="HD306" s="198"/>
      <c r="HE306" s="198"/>
      <c r="HF306" s="198"/>
      <c r="HG306" s="198"/>
      <c r="HH306" s="198"/>
      <c r="HI306" s="198"/>
      <c r="HJ306" s="198"/>
      <c r="HK306" s="198"/>
      <c r="HL306" s="198"/>
      <c r="HM306" s="198"/>
      <c r="HN306" s="198"/>
    </row>
    <row r="307" s="197" customFormat="1" spans="1:222">
      <c r="A307" s="210"/>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c r="GT307" s="198"/>
      <c r="GU307" s="198"/>
      <c r="GV307" s="198"/>
      <c r="GW307" s="198"/>
      <c r="GX307" s="198"/>
      <c r="GY307" s="198"/>
      <c r="GZ307" s="198"/>
      <c r="HA307" s="198"/>
      <c r="HB307" s="198"/>
      <c r="HC307" s="198"/>
      <c r="HD307" s="198"/>
      <c r="HE307" s="198"/>
      <c r="HF307" s="198"/>
      <c r="HG307" s="198"/>
      <c r="HH307" s="198"/>
      <c r="HI307" s="198"/>
      <c r="HJ307" s="198"/>
      <c r="HK307" s="198"/>
      <c r="HL307" s="198"/>
      <c r="HM307" s="198"/>
      <c r="HN307" s="198"/>
    </row>
    <row r="308" s="197" customFormat="1" spans="1:222">
      <c r="A308" s="210"/>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c r="GT308" s="198"/>
      <c r="GU308" s="198"/>
      <c r="GV308" s="198"/>
      <c r="GW308" s="198"/>
      <c r="GX308" s="198"/>
      <c r="GY308" s="198"/>
      <c r="GZ308" s="198"/>
      <c r="HA308" s="198"/>
      <c r="HB308" s="198"/>
      <c r="HC308" s="198"/>
      <c r="HD308" s="198"/>
      <c r="HE308" s="198"/>
      <c r="HF308" s="198"/>
      <c r="HG308" s="198"/>
      <c r="HH308" s="198"/>
      <c r="HI308" s="198"/>
      <c r="HJ308" s="198"/>
      <c r="HK308" s="198"/>
      <c r="HL308" s="198"/>
      <c r="HM308" s="198"/>
      <c r="HN308" s="198"/>
    </row>
    <row r="309" s="197" customFormat="1" spans="1:222">
      <c r="A309" s="210"/>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c r="GT309" s="198"/>
      <c r="GU309" s="198"/>
      <c r="GV309" s="198"/>
      <c r="GW309" s="198"/>
      <c r="GX309" s="198"/>
      <c r="GY309" s="198"/>
      <c r="GZ309" s="198"/>
      <c r="HA309" s="198"/>
      <c r="HB309" s="198"/>
      <c r="HC309" s="198"/>
      <c r="HD309" s="198"/>
      <c r="HE309" s="198"/>
      <c r="HF309" s="198"/>
      <c r="HG309" s="198"/>
      <c r="HH309" s="198"/>
      <c r="HI309" s="198"/>
      <c r="HJ309" s="198"/>
      <c r="HK309" s="198"/>
      <c r="HL309" s="198"/>
      <c r="HM309" s="198"/>
      <c r="HN309" s="198"/>
    </row>
    <row r="310" s="197" customFormat="1" spans="1:222">
      <c r="A310" s="210"/>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c r="GT310" s="198"/>
      <c r="GU310" s="198"/>
      <c r="GV310" s="198"/>
      <c r="GW310" s="198"/>
      <c r="GX310" s="198"/>
      <c r="GY310" s="198"/>
      <c r="GZ310" s="198"/>
      <c r="HA310" s="198"/>
      <c r="HB310" s="198"/>
      <c r="HC310" s="198"/>
      <c r="HD310" s="198"/>
      <c r="HE310" s="198"/>
      <c r="HF310" s="198"/>
      <c r="HG310" s="198"/>
      <c r="HH310" s="198"/>
      <c r="HI310" s="198"/>
      <c r="HJ310" s="198"/>
      <c r="HK310" s="198"/>
      <c r="HL310" s="198"/>
      <c r="HM310" s="198"/>
      <c r="HN310" s="198"/>
    </row>
    <row r="311" s="197" customFormat="1" spans="1:222">
      <c r="A311" s="210"/>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c r="GT311" s="198"/>
      <c r="GU311" s="198"/>
      <c r="GV311" s="198"/>
      <c r="GW311" s="198"/>
      <c r="GX311" s="198"/>
      <c r="GY311" s="198"/>
      <c r="GZ311" s="198"/>
      <c r="HA311" s="198"/>
      <c r="HB311" s="198"/>
      <c r="HC311" s="198"/>
      <c r="HD311" s="198"/>
      <c r="HE311" s="198"/>
      <c r="HF311" s="198"/>
      <c r="HG311" s="198"/>
      <c r="HH311" s="198"/>
      <c r="HI311" s="198"/>
      <c r="HJ311" s="198"/>
      <c r="HK311" s="198"/>
      <c r="HL311" s="198"/>
      <c r="HM311" s="198"/>
      <c r="HN311" s="198"/>
    </row>
    <row r="312" s="197" customFormat="1" spans="1:222">
      <c r="A312" s="210"/>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c r="GT312" s="198"/>
      <c r="GU312" s="198"/>
      <c r="GV312" s="198"/>
      <c r="GW312" s="198"/>
      <c r="GX312" s="198"/>
      <c r="GY312" s="198"/>
      <c r="GZ312" s="198"/>
      <c r="HA312" s="198"/>
      <c r="HB312" s="198"/>
      <c r="HC312" s="198"/>
      <c r="HD312" s="198"/>
      <c r="HE312" s="198"/>
      <c r="HF312" s="198"/>
      <c r="HG312" s="198"/>
      <c r="HH312" s="198"/>
      <c r="HI312" s="198"/>
      <c r="HJ312" s="198"/>
      <c r="HK312" s="198"/>
      <c r="HL312" s="198"/>
      <c r="HM312" s="198"/>
      <c r="HN312" s="198"/>
    </row>
    <row r="313" s="197" customFormat="1" spans="1:222">
      <c r="A313" s="210"/>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c r="GT313" s="198"/>
      <c r="GU313" s="198"/>
      <c r="GV313" s="198"/>
      <c r="GW313" s="198"/>
      <c r="GX313" s="198"/>
      <c r="GY313" s="198"/>
      <c r="GZ313" s="198"/>
      <c r="HA313" s="198"/>
      <c r="HB313" s="198"/>
      <c r="HC313" s="198"/>
      <c r="HD313" s="198"/>
      <c r="HE313" s="198"/>
      <c r="HF313" s="198"/>
      <c r="HG313" s="198"/>
      <c r="HH313" s="198"/>
      <c r="HI313" s="198"/>
      <c r="HJ313" s="198"/>
      <c r="HK313" s="198"/>
      <c r="HL313" s="198"/>
      <c r="HM313" s="198"/>
      <c r="HN313" s="198"/>
    </row>
    <row r="314" s="197" customFormat="1" spans="1:222">
      <c r="A314" s="210"/>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c r="GT314" s="198"/>
      <c r="GU314" s="198"/>
      <c r="GV314" s="198"/>
      <c r="GW314" s="198"/>
      <c r="GX314" s="198"/>
      <c r="GY314" s="198"/>
      <c r="GZ314" s="198"/>
      <c r="HA314" s="198"/>
      <c r="HB314" s="198"/>
      <c r="HC314" s="198"/>
      <c r="HD314" s="198"/>
      <c r="HE314" s="198"/>
      <c r="HF314" s="198"/>
      <c r="HG314" s="198"/>
      <c r="HH314" s="198"/>
      <c r="HI314" s="198"/>
      <c r="HJ314" s="198"/>
      <c r="HK314" s="198"/>
      <c r="HL314" s="198"/>
      <c r="HM314" s="198"/>
      <c r="HN314" s="198"/>
    </row>
    <row r="315" s="197" customFormat="1" spans="1:222">
      <c r="A315" s="210"/>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c r="GT315" s="198"/>
      <c r="GU315" s="198"/>
      <c r="GV315" s="198"/>
      <c r="GW315" s="198"/>
      <c r="GX315" s="198"/>
      <c r="GY315" s="198"/>
      <c r="GZ315" s="198"/>
      <c r="HA315" s="198"/>
      <c r="HB315" s="198"/>
      <c r="HC315" s="198"/>
      <c r="HD315" s="198"/>
      <c r="HE315" s="198"/>
      <c r="HF315" s="198"/>
      <c r="HG315" s="198"/>
      <c r="HH315" s="198"/>
      <c r="HI315" s="198"/>
      <c r="HJ315" s="198"/>
      <c r="HK315" s="198"/>
      <c r="HL315" s="198"/>
      <c r="HM315" s="198"/>
      <c r="HN315" s="198"/>
    </row>
    <row r="316" s="197" customFormat="1" spans="1:222">
      <c r="A316" s="210"/>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c r="GT316" s="198"/>
      <c r="GU316" s="198"/>
      <c r="GV316" s="198"/>
      <c r="GW316" s="198"/>
      <c r="GX316" s="198"/>
      <c r="GY316" s="198"/>
      <c r="GZ316" s="198"/>
      <c r="HA316" s="198"/>
      <c r="HB316" s="198"/>
      <c r="HC316" s="198"/>
      <c r="HD316" s="198"/>
      <c r="HE316" s="198"/>
      <c r="HF316" s="198"/>
      <c r="HG316" s="198"/>
      <c r="HH316" s="198"/>
      <c r="HI316" s="198"/>
      <c r="HJ316" s="198"/>
      <c r="HK316" s="198"/>
      <c r="HL316" s="198"/>
      <c r="HM316" s="198"/>
      <c r="HN316" s="198"/>
    </row>
    <row r="317" s="197" customFormat="1" spans="1:222">
      <c r="A317" s="210"/>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c r="GT317" s="198"/>
      <c r="GU317" s="198"/>
      <c r="GV317" s="198"/>
      <c r="GW317" s="198"/>
      <c r="GX317" s="198"/>
      <c r="GY317" s="198"/>
      <c r="GZ317" s="198"/>
      <c r="HA317" s="198"/>
      <c r="HB317" s="198"/>
      <c r="HC317" s="198"/>
      <c r="HD317" s="198"/>
      <c r="HE317" s="198"/>
      <c r="HF317" s="198"/>
      <c r="HG317" s="198"/>
      <c r="HH317" s="198"/>
      <c r="HI317" s="198"/>
      <c r="HJ317" s="198"/>
      <c r="HK317" s="198"/>
      <c r="HL317" s="198"/>
      <c r="HM317" s="198"/>
      <c r="HN317" s="198"/>
    </row>
    <row r="318" s="197" customFormat="1" spans="1:222">
      <c r="A318" s="210"/>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c r="GT318" s="198"/>
      <c r="GU318" s="198"/>
      <c r="GV318" s="198"/>
      <c r="GW318" s="198"/>
      <c r="GX318" s="198"/>
      <c r="GY318" s="198"/>
      <c r="GZ318" s="198"/>
      <c r="HA318" s="198"/>
      <c r="HB318" s="198"/>
      <c r="HC318" s="198"/>
      <c r="HD318" s="198"/>
      <c r="HE318" s="198"/>
      <c r="HF318" s="198"/>
      <c r="HG318" s="198"/>
      <c r="HH318" s="198"/>
      <c r="HI318" s="198"/>
      <c r="HJ318" s="198"/>
      <c r="HK318" s="198"/>
      <c r="HL318" s="198"/>
      <c r="HM318" s="198"/>
      <c r="HN318" s="198"/>
    </row>
    <row r="319" s="197" customFormat="1" spans="1:222">
      <c r="A319" s="210"/>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c r="GT319" s="198"/>
      <c r="GU319" s="198"/>
      <c r="GV319" s="198"/>
      <c r="GW319" s="198"/>
      <c r="GX319" s="198"/>
      <c r="GY319" s="198"/>
      <c r="GZ319" s="198"/>
      <c r="HA319" s="198"/>
      <c r="HB319" s="198"/>
      <c r="HC319" s="198"/>
      <c r="HD319" s="198"/>
      <c r="HE319" s="198"/>
      <c r="HF319" s="198"/>
      <c r="HG319" s="198"/>
      <c r="HH319" s="198"/>
      <c r="HI319" s="198"/>
      <c r="HJ319" s="198"/>
      <c r="HK319" s="198"/>
      <c r="HL319" s="198"/>
      <c r="HM319" s="198"/>
      <c r="HN319" s="198"/>
    </row>
    <row r="320" s="197" customFormat="1" spans="1:222">
      <c r="A320" s="210"/>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c r="GT320" s="198"/>
      <c r="GU320" s="198"/>
      <c r="GV320" s="198"/>
      <c r="GW320" s="198"/>
      <c r="GX320" s="198"/>
      <c r="GY320" s="198"/>
      <c r="GZ320" s="198"/>
      <c r="HA320" s="198"/>
      <c r="HB320" s="198"/>
      <c r="HC320" s="198"/>
      <c r="HD320" s="198"/>
      <c r="HE320" s="198"/>
      <c r="HF320" s="198"/>
      <c r="HG320" s="198"/>
      <c r="HH320" s="198"/>
      <c r="HI320" s="198"/>
      <c r="HJ320" s="198"/>
      <c r="HK320" s="198"/>
      <c r="HL320" s="198"/>
      <c r="HM320" s="198"/>
      <c r="HN320" s="198"/>
    </row>
    <row r="321" s="197" customFormat="1" spans="1:222">
      <c r="A321" s="210"/>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c r="GT321" s="198"/>
      <c r="GU321" s="198"/>
      <c r="GV321" s="198"/>
      <c r="GW321" s="198"/>
      <c r="GX321" s="198"/>
      <c r="GY321" s="198"/>
      <c r="GZ321" s="198"/>
      <c r="HA321" s="198"/>
      <c r="HB321" s="198"/>
      <c r="HC321" s="198"/>
      <c r="HD321" s="198"/>
      <c r="HE321" s="198"/>
      <c r="HF321" s="198"/>
      <c r="HG321" s="198"/>
      <c r="HH321" s="198"/>
      <c r="HI321" s="198"/>
      <c r="HJ321" s="198"/>
      <c r="HK321" s="198"/>
      <c r="HL321" s="198"/>
      <c r="HM321" s="198"/>
      <c r="HN321" s="198"/>
    </row>
    <row r="322" s="197" customFormat="1" spans="1:222">
      <c r="A322" s="210"/>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c r="GT322" s="198"/>
      <c r="GU322" s="198"/>
      <c r="GV322" s="198"/>
      <c r="GW322" s="198"/>
      <c r="GX322" s="198"/>
      <c r="GY322" s="198"/>
      <c r="GZ322" s="198"/>
      <c r="HA322" s="198"/>
      <c r="HB322" s="198"/>
      <c r="HC322" s="198"/>
      <c r="HD322" s="198"/>
      <c r="HE322" s="198"/>
      <c r="HF322" s="198"/>
      <c r="HG322" s="198"/>
      <c r="HH322" s="198"/>
      <c r="HI322" s="198"/>
      <c r="HJ322" s="198"/>
      <c r="HK322" s="198"/>
      <c r="HL322" s="198"/>
      <c r="HM322" s="198"/>
      <c r="HN322" s="198"/>
    </row>
    <row r="323" s="197" customFormat="1" spans="1:222">
      <c r="A323" s="210"/>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c r="GT323" s="198"/>
      <c r="GU323" s="198"/>
      <c r="GV323" s="198"/>
      <c r="GW323" s="198"/>
      <c r="GX323" s="198"/>
      <c r="GY323" s="198"/>
      <c r="GZ323" s="198"/>
      <c r="HA323" s="198"/>
      <c r="HB323" s="198"/>
      <c r="HC323" s="198"/>
      <c r="HD323" s="198"/>
      <c r="HE323" s="198"/>
      <c r="HF323" s="198"/>
      <c r="HG323" s="198"/>
      <c r="HH323" s="198"/>
      <c r="HI323" s="198"/>
      <c r="HJ323" s="198"/>
      <c r="HK323" s="198"/>
      <c r="HL323" s="198"/>
      <c r="HM323" s="198"/>
      <c r="HN323" s="198"/>
    </row>
    <row r="324" s="197" customFormat="1" spans="1:222">
      <c r="A324" s="210"/>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c r="GT324" s="198"/>
      <c r="GU324" s="198"/>
      <c r="GV324" s="198"/>
      <c r="GW324" s="198"/>
      <c r="GX324" s="198"/>
      <c r="GY324" s="198"/>
      <c r="GZ324" s="198"/>
      <c r="HA324" s="198"/>
      <c r="HB324" s="198"/>
      <c r="HC324" s="198"/>
      <c r="HD324" s="198"/>
      <c r="HE324" s="198"/>
      <c r="HF324" s="198"/>
      <c r="HG324" s="198"/>
      <c r="HH324" s="198"/>
      <c r="HI324" s="198"/>
      <c r="HJ324" s="198"/>
      <c r="HK324" s="198"/>
      <c r="HL324" s="198"/>
      <c r="HM324" s="198"/>
      <c r="HN324" s="198"/>
    </row>
    <row r="325" s="197" customFormat="1" spans="1:222">
      <c r="A325" s="210"/>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c r="GT325" s="198"/>
      <c r="GU325" s="198"/>
      <c r="GV325" s="198"/>
      <c r="GW325" s="198"/>
      <c r="GX325" s="198"/>
      <c r="GY325" s="198"/>
      <c r="GZ325" s="198"/>
      <c r="HA325" s="198"/>
      <c r="HB325" s="198"/>
      <c r="HC325" s="198"/>
      <c r="HD325" s="198"/>
      <c r="HE325" s="198"/>
      <c r="HF325" s="198"/>
      <c r="HG325" s="198"/>
      <c r="HH325" s="198"/>
      <c r="HI325" s="198"/>
      <c r="HJ325" s="198"/>
      <c r="HK325" s="198"/>
      <c r="HL325" s="198"/>
      <c r="HM325" s="198"/>
      <c r="HN325" s="198"/>
    </row>
    <row r="326" s="197" customFormat="1" spans="1:222">
      <c r="A326" s="210"/>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c r="GT326" s="198"/>
      <c r="GU326" s="198"/>
      <c r="GV326" s="198"/>
      <c r="GW326" s="198"/>
      <c r="GX326" s="198"/>
      <c r="GY326" s="198"/>
      <c r="GZ326" s="198"/>
      <c r="HA326" s="198"/>
      <c r="HB326" s="198"/>
      <c r="HC326" s="198"/>
      <c r="HD326" s="198"/>
      <c r="HE326" s="198"/>
      <c r="HF326" s="198"/>
      <c r="HG326" s="198"/>
      <c r="HH326" s="198"/>
      <c r="HI326" s="198"/>
      <c r="HJ326" s="198"/>
      <c r="HK326" s="198"/>
      <c r="HL326" s="198"/>
      <c r="HM326" s="198"/>
      <c r="HN326" s="198"/>
    </row>
    <row r="327" s="197" customFormat="1" spans="1:222">
      <c r="A327" s="210"/>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c r="GT327" s="198"/>
      <c r="GU327" s="198"/>
      <c r="GV327" s="198"/>
      <c r="GW327" s="198"/>
      <c r="GX327" s="198"/>
      <c r="GY327" s="198"/>
      <c r="GZ327" s="198"/>
      <c r="HA327" s="198"/>
      <c r="HB327" s="198"/>
      <c r="HC327" s="198"/>
      <c r="HD327" s="198"/>
      <c r="HE327" s="198"/>
      <c r="HF327" s="198"/>
      <c r="HG327" s="198"/>
      <c r="HH327" s="198"/>
      <c r="HI327" s="198"/>
      <c r="HJ327" s="198"/>
      <c r="HK327" s="198"/>
      <c r="HL327" s="198"/>
      <c r="HM327" s="198"/>
      <c r="HN327" s="198"/>
    </row>
    <row r="328" s="197" customFormat="1" spans="1:222">
      <c r="A328" s="210"/>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c r="GT328" s="198"/>
      <c r="GU328" s="198"/>
      <c r="GV328" s="198"/>
      <c r="GW328" s="198"/>
      <c r="GX328" s="198"/>
      <c r="GY328" s="198"/>
      <c r="GZ328" s="198"/>
      <c r="HA328" s="198"/>
      <c r="HB328" s="198"/>
      <c r="HC328" s="198"/>
      <c r="HD328" s="198"/>
      <c r="HE328" s="198"/>
      <c r="HF328" s="198"/>
      <c r="HG328" s="198"/>
      <c r="HH328" s="198"/>
      <c r="HI328" s="198"/>
      <c r="HJ328" s="198"/>
      <c r="HK328" s="198"/>
      <c r="HL328" s="198"/>
      <c r="HM328" s="198"/>
      <c r="HN328" s="198"/>
    </row>
    <row r="329" s="197" customFormat="1" spans="1:222">
      <c r="A329" s="210"/>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c r="GT329" s="198"/>
      <c r="GU329" s="198"/>
      <c r="GV329" s="198"/>
      <c r="GW329" s="198"/>
      <c r="GX329" s="198"/>
      <c r="GY329" s="198"/>
      <c r="GZ329" s="198"/>
      <c r="HA329" s="198"/>
      <c r="HB329" s="198"/>
      <c r="HC329" s="198"/>
      <c r="HD329" s="198"/>
      <c r="HE329" s="198"/>
      <c r="HF329" s="198"/>
      <c r="HG329" s="198"/>
      <c r="HH329" s="198"/>
      <c r="HI329" s="198"/>
      <c r="HJ329" s="198"/>
      <c r="HK329" s="198"/>
      <c r="HL329" s="198"/>
      <c r="HM329" s="198"/>
      <c r="HN329" s="198"/>
    </row>
    <row r="330" s="197" customFormat="1" spans="1:222">
      <c r="A330" s="210"/>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c r="GT330" s="198"/>
      <c r="GU330" s="198"/>
      <c r="GV330" s="198"/>
      <c r="GW330" s="198"/>
      <c r="GX330" s="198"/>
      <c r="GY330" s="198"/>
      <c r="GZ330" s="198"/>
      <c r="HA330" s="198"/>
      <c r="HB330" s="198"/>
      <c r="HC330" s="198"/>
      <c r="HD330" s="198"/>
      <c r="HE330" s="198"/>
      <c r="HF330" s="198"/>
      <c r="HG330" s="198"/>
      <c r="HH330" s="198"/>
      <c r="HI330" s="198"/>
      <c r="HJ330" s="198"/>
      <c r="HK330" s="198"/>
      <c r="HL330" s="198"/>
      <c r="HM330" s="198"/>
      <c r="HN330" s="198"/>
    </row>
    <row r="331" s="197" customFormat="1" spans="1:222">
      <c r="A331" s="210"/>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c r="GT331" s="198"/>
      <c r="GU331" s="198"/>
      <c r="GV331" s="198"/>
      <c r="GW331" s="198"/>
      <c r="GX331" s="198"/>
      <c r="GY331" s="198"/>
      <c r="GZ331" s="198"/>
      <c r="HA331" s="198"/>
      <c r="HB331" s="198"/>
      <c r="HC331" s="198"/>
      <c r="HD331" s="198"/>
      <c r="HE331" s="198"/>
      <c r="HF331" s="198"/>
      <c r="HG331" s="198"/>
      <c r="HH331" s="198"/>
      <c r="HI331" s="198"/>
      <c r="HJ331" s="198"/>
      <c r="HK331" s="198"/>
      <c r="HL331" s="198"/>
      <c r="HM331" s="198"/>
      <c r="HN331" s="198"/>
    </row>
    <row r="332" s="197" customFormat="1" spans="1:222">
      <c r="A332" s="210"/>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c r="GT332" s="198"/>
      <c r="GU332" s="198"/>
      <c r="GV332" s="198"/>
      <c r="GW332" s="198"/>
      <c r="GX332" s="198"/>
      <c r="GY332" s="198"/>
      <c r="GZ332" s="198"/>
      <c r="HA332" s="198"/>
      <c r="HB332" s="198"/>
      <c r="HC332" s="198"/>
      <c r="HD332" s="198"/>
      <c r="HE332" s="198"/>
      <c r="HF332" s="198"/>
      <c r="HG332" s="198"/>
      <c r="HH332" s="198"/>
      <c r="HI332" s="198"/>
      <c r="HJ332" s="198"/>
      <c r="HK332" s="198"/>
      <c r="HL332" s="198"/>
      <c r="HM332" s="198"/>
      <c r="HN332" s="198"/>
    </row>
    <row r="333" s="197" customFormat="1" spans="1:222">
      <c r="A333" s="210"/>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c r="GT333" s="198"/>
      <c r="GU333" s="198"/>
      <c r="GV333" s="198"/>
      <c r="GW333" s="198"/>
      <c r="GX333" s="198"/>
      <c r="GY333" s="198"/>
      <c r="GZ333" s="198"/>
      <c r="HA333" s="198"/>
      <c r="HB333" s="198"/>
      <c r="HC333" s="198"/>
      <c r="HD333" s="198"/>
      <c r="HE333" s="198"/>
      <c r="HF333" s="198"/>
      <c r="HG333" s="198"/>
      <c r="HH333" s="198"/>
      <c r="HI333" s="198"/>
      <c r="HJ333" s="198"/>
      <c r="HK333" s="198"/>
      <c r="HL333" s="198"/>
      <c r="HM333" s="198"/>
      <c r="HN333" s="198"/>
    </row>
    <row r="334" s="197" customFormat="1" spans="1:222">
      <c r="A334" s="210"/>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c r="GT334" s="198"/>
      <c r="GU334" s="198"/>
      <c r="GV334" s="198"/>
      <c r="GW334" s="198"/>
      <c r="GX334" s="198"/>
      <c r="GY334" s="198"/>
      <c r="GZ334" s="198"/>
      <c r="HA334" s="198"/>
      <c r="HB334" s="198"/>
      <c r="HC334" s="198"/>
      <c r="HD334" s="198"/>
      <c r="HE334" s="198"/>
      <c r="HF334" s="198"/>
      <c r="HG334" s="198"/>
      <c r="HH334" s="198"/>
      <c r="HI334" s="198"/>
      <c r="HJ334" s="198"/>
      <c r="HK334" s="198"/>
      <c r="HL334" s="198"/>
      <c r="HM334" s="198"/>
      <c r="HN334" s="198"/>
    </row>
    <row r="335" s="197" customFormat="1" spans="1:222">
      <c r="A335" s="210"/>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c r="GT335" s="198"/>
      <c r="GU335" s="198"/>
      <c r="GV335" s="198"/>
      <c r="GW335" s="198"/>
      <c r="GX335" s="198"/>
      <c r="GY335" s="198"/>
      <c r="GZ335" s="198"/>
      <c r="HA335" s="198"/>
      <c r="HB335" s="198"/>
      <c r="HC335" s="198"/>
      <c r="HD335" s="198"/>
      <c r="HE335" s="198"/>
      <c r="HF335" s="198"/>
      <c r="HG335" s="198"/>
      <c r="HH335" s="198"/>
      <c r="HI335" s="198"/>
      <c r="HJ335" s="198"/>
      <c r="HK335" s="198"/>
      <c r="HL335" s="198"/>
      <c r="HM335" s="198"/>
      <c r="HN335" s="198"/>
    </row>
    <row r="336" s="197" customFormat="1" spans="1:222">
      <c r="A336" s="210"/>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c r="GT336" s="198"/>
      <c r="GU336" s="198"/>
      <c r="GV336" s="198"/>
      <c r="GW336" s="198"/>
      <c r="GX336" s="198"/>
      <c r="GY336" s="198"/>
      <c r="GZ336" s="198"/>
      <c r="HA336" s="198"/>
      <c r="HB336" s="198"/>
      <c r="HC336" s="198"/>
      <c r="HD336" s="198"/>
      <c r="HE336" s="198"/>
      <c r="HF336" s="198"/>
      <c r="HG336" s="198"/>
      <c r="HH336" s="198"/>
      <c r="HI336" s="198"/>
      <c r="HJ336" s="198"/>
      <c r="HK336" s="198"/>
      <c r="HL336" s="198"/>
      <c r="HM336" s="198"/>
      <c r="HN336" s="198"/>
    </row>
    <row r="337" s="197" customFormat="1" spans="1:222">
      <c r="A337" s="210"/>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c r="GT337" s="198"/>
      <c r="GU337" s="198"/>
      <c r="GV337" s="198"/>
      <c r="GW337" s="198"/>
      <c r="GX337" s="198"/>
      <c r="GY337" s="198"/>
      <c r="GZ337" s="198"/>
      <c r="HA337" s="198"/>
      <c r="HB337" s="198"/>
      <c r="HC337" s="198"/>
      <c r="HD337" s="198"/>
      <c r="HE337" s="198"/>
      <c r="HF337" s="198"/>
      <c r="HG337" s="198"/>
      <c r="HH337" s="198"/>
      <c r="HI337" s="198"/>
      <c r="HJ337" s="198"/>
      <c r="HK337" s="198"/>
      <c r="HL337" s="198"/>
      <c r="HM337" s="198"/>
      <c r="HN337" s="198"/>
    </row>
    <row r="338" s="197" customFormat="1" spans="1:222">
      <c r="A338" s="210"/>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c r="GT338" s="198"/>
      <c r="GU338" s="198"/>
      <c r="GV338" s="198"/>
      <c r="GW338" s="198"/>
      <c r="GX338" s="198"/>
      <c r="GY338" s="198"/>
      <c r="GZ338" s="198"/>
      <c r="HA338" s="198"/>
      <c r="HB338" s="198"/>
      <c r="HC338" s="198"/>
      <c r="HD338" s="198"/>
      <c r="HE338" s="198"/>
      <c r="HF338" s="198"/>
      <c r="HG338" s="198"/>
      <c r="HH338" s="198"/>
      <c r="HI338" s="198"/>
      <c r="HJ338" s="198"/>
      <c r="HK338" s="198"/>
      <c r="HL338" s="198"/>
      <c r="HM338" s="198"/>
      <c r="HN338" s="198"/>
    </row>
    <row r="339" s="197" customFormat="1" spans="1:222">
      <c r="A339" s="210"/>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c r="GT339" s="198"/>
      <c r="GU339" s="198"/>
      <c r="GV339" s="198"/>
      <c r="GW339" s="198"/>
      <c r="GX339" s="198"/>
      <c r="GY339" s="198"/>
      <c r="GZ339" s="198"/>
      <c r="HA339" s="198"/>
      <c r="HB339" s="198"/>
      <c r="HC339" s="198"/>
      <c r="HD339" s="198"/>
      <c r="HE339" s="198"/>
      <c r="HF339" s="198"/>
      <c r="HG339" s="198"/>
      <c r="HH339" s="198"/>
      <c r="HI339" s="198"/>
      <c r="HJ339" s="198"/>
      <c r="HK339" s="198"/>
      <c r="HL339" s="198"/>
      <c r="HM339" s="198"/>
      <c r="HN339" s="198"/>
    </row>
    <row r="340" s="197" customFormat="1" spans="1:222">
      <c r="A340" s="210"/>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c r="GT340" s="198"/>
      <c r="GU340" s="198"/>
      <c r="GV340" s="198"/>
      <c r="GW340" s="198"/>
      <c r="GX340" s="198"/>
      <c r="GY340" s="198"/>
      <c r="GZ340" s="198"/>
      <c r="HA340" s="198"/>
      <c r="HB340" s="198"/>
      <c r="HC340" s="198"/>
      <c r="HD340" s="198"/>
      <c r="HE340" s="198"/>
      <c r="HF340" s="198"/>
      <c r="HG340" s="198"/>
      <c r="HH340" s="198"/>
      <c r="HI340" s="198"/>
      <c r="HJ340" s="198"/>
      <c r="HK340" s="198"/>
      <c r="HL340" s="198"/>
      <c r="HM340" s="198"/>
      <c r="HN340" s="198"/>
    </row>
    <row r="341" s="197" customFormat="1" spans="1:222">
      <c r="A341" s="210"/>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c r="GT341" s="198"/>
      <c r="GU341" s="198"/>
      <c r="GV341" s="198"/>
      <c r="GW341" s="198"/>
      <c r="GX341" s="198"/>
      <c r="GY341" s="198"/>
      <c r="GZ341" s="198"/>
      <c r="HA341" s="198"/>
      <c r="HB341" s="198"/>
      <c r="HC341" s="198"/>
      <c r="HD341" s="198"/>
      <c r="HE341" s="198"/>
      <c r="HF341" s="198"/>
      <c r="HG341" s="198"/>
      <c r="HH341" s="198"/>
      <c r="HI341" s="198"/>
      <c r="HJ341" s="198"/>
      <c r="HK341" s="198"/>
      <c r="HL341" s="198"/>
      <c r="HM341" s="198"/>
      <c r="HN341" s="198"/>
    </row>
    <row r="342" s="197" customFormat="1" spans="1:222">
      <c r="A342" s="210"/>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c r="GT342" s="198"/>
      <c r="GU342" s="198"/>
      <c r="GV342" s="198"/>
      <c r="GW342" s="198"/>
      <c r="GX342" s="198"/>
      <c r="GY342" s="198"/>
      <c r="GZ342" s="198"/>
      <c r="HA342" s="198"/>
      <c r="HB342" s="198"/>
      <c r="HC342" s="198"/>
      <c r="HD342" s="198"/>
      <c r="HE342" s="198"/>
      <c r="HF342" s="198"/>
      <c r="HG342" s="198"/>
      <c r="HH342" s="198"/>
      <c r="HI342" s="198"/>
      <c r="HJ342" s="198"/>
      <c r="HK342" s="198"/>
      <c r="HL342" s="198"/>
      <c r="HM342" s="198"/>
      <c r="HN342" s="198"/>
    </row>
    <row r="343" s="197" customFormat="1" spans="1:222">
      <c r="A343" s="210"/>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c r="GT343" s="198"/>
      <c r="GU343" s="198"/>
      <c r="GV343" s="198"/>
      <c r="GW343" s="198"/>
      <c r="GX343" s="198"/>
      <c r="GY343" s="198"/>
      <c r="GZ343" s="198"/>
      <c r="HA343" s="198"/>
      <c r="HB343" s="198"/>
      <c r="HC343" s="198"/>
      <c r="HD343" s="198"/>
      <c r="HE343" s="198"/>
      <c r="HF343" s="198"/>
      <c r="HG343" s="198"/>
      <c r="HH343" s="198"/>
      <c r="HI343" s="198"/>
      <c r="HJ343" s="198"/>
      <c r="HK343" s="198"/>
      <c r="HL343" s="198"/>
      <c r="HM343" s="198"/>
      <c r="HN343" s="198"/>
    </row>
    <row r="344" s="197" customFormat="1" spans="1:222">
      <c r="A344" s="210"/>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c r="GT344" s="198"/>
      <c r="GU344" s="198"/>
      <c r="GV344" s="198"/>
      <c r="GW344" s="198"/>
      <c r="GX344" s="198"/>
      <c r="GY344" s="198"/>
      <c r="GZ344" s="198"/>
      <c r="HA344" s="198"/>
      <c r="HB344" s="198"/>
      <c r="HC344" s="198"/>
      <c r="HD344" s="198"/>
      <c r="HE344" s="198"/>
      <c r="HF344" s="198"/>
      <c r="HG344" s="198"/>
      <c r="HH344" s="198"/>
      <c r="HI344" s="198"/>
      <c r="HJ344" s="198"/>
      <c r="HK344" s="198"/>
      <c r="HL344" s="198"/>
      <c r="HM344" s="198"/>
      <c r="HN344" s="198"/>
    </row>
    <row r="345" s="197" customFormat="1" spans="1:222">
      <c r="A345" s="210"/>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c r="GT345" s="198"/>
      <c r="GU345" s="198"/>
      <c r="GV345" s="198"/>
      <c r="GW345" s="198"/>
      <c r="GX345" s="198"/>
      <c r="GY345" s="198"/>
      <c r="GZ345" s="198"/>
      <c r="HA345" s="198"/>
      <c r="HB345" s="198"/>
      <c r="HC345" s="198"/>
      <c r="HD345" s="198"/>
      <c r="HE345" s="198"/>
      <c r="HF345" s="198"/>
      <c r="HG345" s="198"/>
      <c r="HH345" s="198"/>
      <c r="HI345" s="198"/>
      <c r="HJ345" s="198"/>
      <c r="HK345" s="198"/>
      <c r="HL345" s="198"/>
      <c r="HM345" s="198"/>
      <c r="HN345" s="198"/>
    </row>
    <row r="346" s="197" customFormat="1" spans="1:222">
      <c r="A346" s="210"/>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c r="GT346" s="198"/>
      <c r="GU346" s="198"/>
      <c r="GV346" s="198"/>
      <c r="GW346" s="198"/>
      <c r="GX346" s="198"/>
      <c r="GY346" s="198"/>
      <c r="GZ346" s="198"/>
      <c r="HA346" s="198"/>
      <c r="HB346" s="198"/>
      <c r="HC346" s="198"/>
      <c r="HD346" s="198"/>
      <c r="HE346" s="198"/>
      <c r="HF346" s="198"/>
      <c r="HG346" s="198"/>
      <c r="HH346" s="198"/>
      <c r="HI346" s="198"/>
      <c r="HJ346" s="198"/>
      <c r="HK346" s="198"/>
      <c r="HL346" s="198"/>
      <c r="HM346" s="198"/>
      <c r="HN346" s="198"/>
    </row>
    <row r="347" s="197" customFormat="1" spans="1:222">
      <c r="A347" s="210"/>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c r="GT347" s="198"/>
      <c r="GU347" s="198"/>
      <c r="GV347" s="198"/>
      <c r="GW347" s="198"/>
      <c r="GX347" s="198"/>
      <c r="GY347" s="198"/>
      <c r="GZ347" s="198"/>
      <c r="HA347" s="198"/>
      <c r="HB347" s="198"/>
      <c r="HC347" s="198"/>
      <c r="HD347" s="198"/>
      <c r="HE347" s="198"/>
      <c r="HF347" s="198"/>
      <c r="HG347" s="198"/>
      <c r="HH347" s="198"/>
      <c r="HI347" s="198"/>
      <c r="HJ347" s="198"/>
      <c r="HK347" s="198"/>
      <c r="HL347" s="198"/>
      <c r="HM347" s="198"/>
      <c r="HN347" s="198"/>
    </row>
    <row r="348" s="197" customFormat="1" spans="1:222">
      <c r="A348" s="210"/>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c r="GT348" s="198"/>
      <c r="GU348" s="198"/>
      <c r="GV348" s="198"/>
      <c r="GW348" s="198"/>
      <c r="GX348" s="198"/>
      <c r="GY348" s="198"/>
      <c r="GZ348" s="198"/>
      <c r="HA348" s="198"/>
      <c r="HB348" s="198"/>
      <c r="HC348" s="198"/>
      <c r="HD348" s="198"/>
      <c r="HE348" s="198"/>
      <c r="HF348" s="198"/>
      <c r="HG348" s="198"/>
      <c r="HH348" s="198"/>
      <c r="HI348" s="198"/>
      <c r="HJ348" s="198"/>
      <c r="HK348" s="198"/>
      <c r="HL348" s="198"/>
      <c r="HM348" s="198"/>
      <c r="HN348" s="198"/>
    </row>
    <row r="349" s="197" customFormat="1" spans="1:222">
      <c r="A349" s="210"/>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c r="GT349" s="198"/>
      <c r="GU349" s="198"/>
      <c r="GV349" s="198"/>
      <c r="GW349" s="198"/>
      <c r="GX349" s="198"/>
      <c r="GY349" s="198"/>
      <c r="GZ349" s="198"/>
      <c r="HA349" s="198"/>
      <c r="HB349" s="198"/>
      <c r="HC349" s="198"/>
      <c r="HD349" s="198"/>
      <c r="HE349" s="198"/>
      <c r="HF349" s="198"/>
      <c r="HG349" s="198"/>
      <c r="HH349" s="198"/>
      <c r="HI349" s="198"/>
      <c r="HJ349" s="198"/>
      <c r="HK349" s="198"/>
      <c r="HL349" s="198"/>
      <c r="HM349" s="198"/>
      <c r="HN349" s="198"/>
    </row>
    <row r="350" s="197" customFormat="1" spans="1:222">
      <c r="A350" s="210"/>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c r="GT350" s="198"/>
      <c r="GU350" s="198"/>
      <c r="GV350" s="198"/>
      <c r="GW350" s="198"/>
      <c r="GX350" s="198"/>
      <c r="GY350" s="198"/>
      <c r="GZ350" s="198"/>
      <c r="HA350" s="198"/>
      <c r="HB350" s="198"/>
      <c r="HC350" s="198"/>
      <c r="HD350" s="198"/>
      <c r="HE350" s="198"/>
      <c r="HF350" s="198"/>
      <c r="HG350" s="198"/>
      <c r="HH350" s="198"/>
      <c r="HI350" s="198"/>
      <c r="HJ350" s="198"/>
      <c r="HK350" s="198"/>
      <c r="HL350" s="198"/>
      <c r="HM350" s="198"/>
      <c r="HN350" s="198"/>
    </row>
    <row r="351" s="197" customFormat="1" spans="1:222">
      <c r="A351" s="210"/>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c r="GT351" s="198"/>
      <c r="GU351" s="198"/>
      <c r="GV351" s="198"/>
      <c r="GW351" s="198"/>
      <c r="GX351" s="198"/>
      <c r="GY351" s="198"/>
      <c r="GZ351" s="198"/>
      <c r="HA351" s="198"/>
      <c r="HB351" s="198"/>
      <c r="HC351" s="198"/>
      <c r="HD351" s="198"/>
      <c r="HE351" s="198"/>
      <c r="HF351" s="198"/>
      <c r="HG351" s="198"/>
      <c r="HH351" s="198"/>
      <c r="HI351" s="198"/>
      <c r="HJ351" s="198"/>
      <c r="HK351" s="198"/>
      <c r="HL351" s="198"/>
      <c r="HM351" s="198"/>
      <c r="HN351" s="198"/>
    </row>
    <row r="352" s="197" customFormat="1" spans="1:222">
      <c r="A352" s="210"/>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c r="GT352" s="198"/>
      <c r="GU352" s="198"/>
      <c r="GV352" s="198"/>
      <c r="GW352" s="198"/>
      <c r="GX352" s="198"/>
      <c r="GY352" s="198"/>
      <c r="GZ352" s="198"/>
      <c r="HA352" s="198"/>
      <c r="HB352" s="198"/>
      <c r="HC352" s="198"/>
      <c r="HD352" s="198"/>
      <c r="HE352" s="198"/>
      <c r="HF352" s="198"/>
      <c r="HG352" s="198"/>
      <c r="HH352" s="198"/>
      <c r="HI352" s="198"/>
      <c r="HJ352" s="198"/>
      <c r="HK352" s="198"/>
      <c r="HL352" s="198"/>
      <c r="HM352" s="198"/>
      <c r="HN352" s="198"/>
    </row>
    <row r="353" s="197" customFormat="1" spans="1:222">
      <c r="A353" s="210"/>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c r="GT353" s="198"/>
      <c r="GU353" s="198"/>
      <c r="GV353" s="198"/>
      <c r="GW353" s="198"/>
      <c r="GX353" s="198"/>
      <c r="GY353" s="198"/>
      <c r="GZ353" s="198"/>
      <c r="HA353" s="198"/>
      <c r="HB353" s="198"/>
      <c r="HC353" s="198"/>
      <c r="HD353" s="198"/>
      <c r="HE353" s="198"/>
      <c r="HF353" s="198"/>
      <c r="HG353" s="198"/>
      <c r="HH353" s="198"/>
      <c r="HI353" s="198"/>
      <c r="HJ353" s="198"/>
      <c r="HK353" s="198"/>
      <c r="HL353" s="198"/>
      <c r="HM353" s="198"/>
      <c r="HN353" s="198"/>
    </row>
    <row r="354" s="197" customFormat="1" spans="1:222">
      <c r="A354" s="210"/>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c r="GT354" s="198"/>
      <c r="GU354" s="198"/>
      <c r="GV354" s="198"/>
      <c r="GW354" s="198"/>
      <c r="GX354" s="198"/>
      <c r="GY354" s="198"/>
      <c r="GZ354" s="198"/>
      <c r="HA354" s="198"/>
      <c r="HB354" s="198"/>
      <c r="HC354" s="198"/>
      <c r="HD354" s="198"/>
      <c r="HE354" s="198"/>
      <c r="HF354" s="198"/>
      <c r="HG354" s="198"/>
      <c r="HH354" s="198"/>
      <c r="HI354" s="198"/>
      <c r="HJ354" s="198"/>
      <c r="HK354" s="198"/>
      <c r="HL354" s="198"/>
      <c r="HM354" s="198"/>
      <c r="HN354" s="198"/>
    </row>
    <row r="355" s="197" customFormat="1" spans="1:222">
      <c r="A355" s="210"/>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c r="GT355" s="198"/>
      <c r="GU355" s="198"/>
      <c r="GV355" s="198"/>
      <c r="GW355" s="198"/>
      <c r="GX355" s="198"/>
      <c r="GY355" s="198"/>
      <c r="GZ355" s="198"/>
      <c r="HA355" s="198"/>
      <c r="HB355" s="198"/>
      <c r="HC355" s="198"/>
      <c r="HD355" s="198"/>
      <c r="HE355" s="198"/>
      <c r="HF355" s="198"/>
      <c r="HG355" s="198"/>
      <c r="HH355" s="198"/>
      <c r="HI355" s="198"/>
      <c r="HJ355" s="198"/>
      <c r="HK355" s="198"/>
      <c r="HL355" s="198"/>
      <c r="HM355" s="198"/>
      <c r="HN355" s="198"/>
    </row>
    <row r="356" s="197" customFormat="1" spans="1:222">
      <c r="A356" s="210"/>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c r="GT356" s="198"/>
      <c r="GU356" s="198"/>
      <c r="GV356" s="198"/>
      <c r="GW356" s="198"/>
      <c r="GX356" s="198"/>
      <c r="GY356" s="198"/>
      <c r="GZ356" s="198"/>
      <c r="HA356" s="198"/>
      <c r="HB356" s="198"/>
      <c r="HC356" s="198"/>
      <c r="HD356" s="198"/>
      <c r="HE356" s="198"/>
      <c r="HF356" s="198"/>
      <c r="HG356" s="198"/>
      <c r="HH356" s="198"/>
      <c r="HI356" s="198"/>
      <c r="HJ356" s="198"/>
      <c r="HK356" s="198"/>
      <c r="HL356" s="198"/>
      <c r="HM356" s="198"/>
      <c r="HN356" s="198"/>
    </row>
    <row r="357" s="197" customFormat="1" spans="1:222">
      <c r="A357" s="210"/>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c r="GT357" s="198"/>
      <c r="GU357" s="198"/>
      <c r="GV357" s="198"/>
      <c r="GW357" s="198"/>
      <c r="GX357" s="198"/>
      <c r="GY357" s="198"/>
      <c r="GZ357" s="198"/>
      <c r="HA357" s="198"/>
      <c r="HB357" s="198"/>
      <c r="HC357" s="198"/>
      <c r="HD357" s="198"/>
      <c r="HE357" s="198"/>
      <c r="HF357" s="198"/>
      <c r="HG357" s="198"/>
      <c r="HH357" s="198"/>
      <c r="HI357" s="198"/>
      <c r="HJ357" s="198"/>
      <c r="HK357" s="198"/>
      <c r="HL357" s="198"/>
      <c r="HM357" s="198"/>
      <c r="HN357" s="198"/>
    </row>
    <row r="358" s="197" customFormat="1" spans="1:222">
      <c r="A358" s="210"/>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c r="GT358" s="198"/>
      <c r="GU358" s="198"/>
      <c r="GV358" s="198"/>
      <c r="GW358" s="198"/>
      <c r="GX358" s="198"/>
      <c r="GY358" s="198"/>
      <c r="GZ358" s="198"/>
      <c r="HA358" s="198"/>
      <c r="HB358" s="198"/>
      <c r="HC358" s="198"/>
      <c r="HD358" s="198"/>
      <c r="HE358" s="198"/>
      <c r="HF358" s="198"/>
      <c r="HG358" s="198"/>
      <c r="HH358" s="198"/>
      <c r="HI358" s="198"/>
      <c r="HJ358" s="198"/>
      <c r="HK358" s="198"/>
      <c r="HL358" s="198"/>
      <c r="HM358" s="198"/>
      <c r="HN358" s="198"/>
    </row>
    <row r="359" s="197" customFormat="1" spans="1:222">
      <c r="A359" s="210"/>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c r="GT359" s="198"/>
      <c r="GU359" s="198"/>
      <c r="GV359" s="198"/>
      <c r="GW359" s="198"/>
      <c r="GX359" s="198"/>
      <c r="GY359" s="198"/>
      <c r="GZ359" s="198"/>
      <c r="HA359" s="198"/>
      <c r="HB359" s="198"/>
      <c r="HC359" s="198"/>
      <c r="HD359" s="198"/>
      <c r="HE359" s="198"/>
      <c r="HF359" s="198"/>
      <c r="HG359" s="198"/>
      <c r="HH359" s="198"/>
      <c r="HI359" s="198"/>
      <c r="HJ359" s="198"/>
      <c r="HK359" s="198"/>
      <c r="HL359" s="198"/>
      <c r="HM359" s="198"/>
      <c r="HN359" s="198"/>
    </row>
    <row r="360" s="197" customFormat="1" spans="1:222">
      <c r="A360" s="210"/>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c r="GT360" s="198"/>
      <c r="GU360" s="198"/>
      <c r="GV360" s="198"/>
      <c r="GW360" s="198"/>
      <c r="GX360" s="198"/>
      <c r="GY360" s="198"/>
      <c r="GZ360" s="198"/>
      <c r="HA360" s="198"/>
      <c r="HB360" s="198"/>
      <c r="HC360" s="198"/>
      <c r="HD360" s="198"/>
      <c r="HE360" s="198"/>
      <c r="HF360" s="198"/>
      <c r="HG360" s="198"/>
      <c r="HH360" s="198"/>
      <c r="HI360" s="198"/>
      <c r="HJ360" s="198"/>
      <c r="HK360" s="198"/>
      <c r="HL360" s="198"/>
      <c r="HM360" s="198"/>
      <c r="HN360" s="198"/>
    </row>
    <row r="361" s="197" customFormat="1" spans="1:222">
      <c r="A361" s="210"/>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c r="GT361" s="198"/>
      <c r="GU361" s="198"/>
      <c r="GV361" s="198"/>
      <c r="GW361" s="198"/>
      <c r="GX361" s="198"/>
      <c r="GY361" s="198"/>
      <c r="GZ361" s="198"/>
      <c r="HA361" s="198"/>
      <c r="HB361" s="198"/>
      <c r="HC361" s="198"/>
      <c r="HD361" s="198"/>
      <c r="HE361" s="198"/>
      <c r="HF361" s="198"/>
      <c r="HG361" s="198"/>
      <c r="HH361" s="198"/>
      <c r="HI361" s="198"/>
      <c r="HJ361" s="198"/>
      <c r="HK361" s="198"/>
      <c r="HL361" s="198"/>
      <c r="HM361" s="198"/>
      <c r="HN361" s="198"/>
    </row>
    <row r="362" s="197" customFormat="1" spans="1:222">
      <c r="A362" s="210"/>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c r="GT362" s="198"/>
      <c r="GU362" s="198"/>
      <c r="GV362" s="198"/>
      <c r="GW362" s="198"/>
      <c r="GX362" s="198"/>
      <c r="GY362" s="198"/>
      <c r="GZ362" s="198"/>
      <c r="HA362" s="198"/>
      <c r="HB362" s="198"/>
      <c r="HC362" s="198"/>
      <c r="HD362" s="198"/>
      <c r="HE362" s="198"/>
      <c r="HF362" s="198"/>
      <c r="HG362" s="198"/>
      <c r="HH362" s="198"/>
      <c r="HI362" s="198"/>
      <c r="HJ362" s="198"/>
      <c r="HK362" s="198"/>
      <c r="HL362" s="198"/>
      <c r="HM362" s="198"/>
      <c r="HN362" s="198"/>
    </row>
    <row r="363" s="197" customFormat="1" spans="1:222">
      <c r="A363" s="210"/>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c r="GT363" s="198"/>
      <c r="GU363" s="198"/>
      <c r="GV363" s="198"/>
      <c r="GW363" s="198"/>
      <c r="GX363" s="198"/>
      <c r="GY363" s="198"/>
      <c r="GZ363" s="198"/>
      <c r="HA363" s="198"/>
      <c r="HB363" s="198"/>
      <c r="HC363" s="198"/>
      <c r="HD363" s="198"/>
      <c r="HE363" s="198"/>
      <c r="HF363" s="198"/>
      <c r="HG363" s="198"/>
      <c r="HH363" s="198"/>
      <c r="HI363" s="198"/>
      <c r="HJ363" s="198"/>
      <c r="HK363" s="198"/>
      <c r="HL363" s="198"/>
      <c r="HM363" s="198"/>
      <c r="HN363" s="198"/>
    </row>
    <row r="364" s="197" customFormat="1" spans="1:222">
      <c r="A364" s="210"/>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c r="GT364" s="198"/>
      <c r="GU364" s="198"/>
      <c r="GV364" s="198"/>
      <c r="GW364" s="198"/>
      <c r="GX364" s="198"/>
      <c r="GY364" s="198"/>
      <c r="GZ364" s="198"/>
      <c r="HA364" s="198"/>
      <c r="HB364" s="198"/>
      <c r="HC364" s="198"/>
      <c r="HD364" s="198"/>
      <c r="HE364" s="198"/>
      <c r="HF364" s="198"/>
      <c r="HG364" s="198"/>
      <c r="HH364" s="198"/>
      <c r="HI364" s="198"/>
      <c r="HJ364" s="198"/>
      <c r="HK364" s="198"/>
      <c r="HL364" s="198"/>
      <c r="HM364" s="198"/>
      <c r="HN364" s="198"/>
    </row>
    <row r="365" s="197" customFormat="1" spans="1:222">
      <c r="A365" s="210"/>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c r="GT365" s="198"/>
      <c r="GU365" s="198"/>
      <c r="GV365" s="198"/>
      <c r="GW365" s="198"/>
      <c r="GX365" s="198"/>
      <c r="GY365" s="198"/>
      <c r="GZ365" s="198"/>
      <c r="HA365" s="198"/>
      <c r="HB365" s="198"/>
      <c r="HC365" s="198"/>
      <c r="HD365" s="198"/>
      <c r="HE365" s="198"/>
      <c r="HF365" s="198"/>
      <c r="HG365" s="198"/>
      <c r="HH365" s="198"/>
      <c r="HI365" s="198"/>
      <c r="HJ365" s="198"/>
      <c r="HK365" s="198"/>
      <c r="HL365" s="198"/>
      <c r="HM365" s="198"/>
      <c r="HN365" s="198"/>
    </row>
    <row r="366" s="197" customFormat="1" spans="1:222">
      <c r="A366" s="210"/>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c r="GT366" s="198"/>
      <c r="GU366" s="198"/>
      <c r="GV366" s="198"/>
      <c r="GW366" s="198"/>
      <c r="GX366" s="198"/>
      <c r="GY366" s="198"/>
      <c r="GZ366" s="198"/>
      <c r="HA366" s="198"/>
      <c r="HB366" s="198"/>
      <c r="HC366" s="198"/>
      <c r="HD366" s="198"/>
      <c r="HE366" s="198"/>
      <c r="HF366" s="198"/>
      <c r="HG366" s="198"/>
      <c r="HH366" s="198"/>
      <c r="HI366" s="198"/>
      <c r="HJ366" s="198"/>
      <c r="HK366" s="198"/>
      <c r="HL366" s="198"/>
      <c r="HM366" s="198"/>
      <c r="HN366" s="198"/>
    </row>
    <row r="367" s="197" customFormat="1" spans="1:222">
      <c r="A367" s="210"/>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c r="GT367" s="198"/>
      <c r="GU367" s="198"/>
      <c r="GV367" s="198"/>
      <c r="GW367" s="198"/>
      <c r="GX367" s="198"/>
      <c r="GY367" s="198"/>
      <c r="GZ367" s="198"/>
      <c r="HA367" s="198"/>
      <c r="HB367" s="198"/>
      <c r="HC367" s="198"/>
      <c r="HD367" s="198"/>
      <c r="HE367" s="198"/>
      <c r="HF367" s="198"/>
      <c r="HG367" s="198"/>
      <c r="HH367" s="198"/>
      <c r="HI367" s="198"/>
      <c r="HJ367" s="198"/>
      <c r="HK367" s="198"/>
      <c r="HL367" s="198"/>
      <c r="HM367" s="198"/>
      <c r="HN367" s="198"/>
    </row>
    <row r="368" s="197" customFormat="1" spans="1:222">
      <c r="A368" s="210"/>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c r="GT368" s="198"/>
      <c r="GU368" s="198"/>
      <c r="GV368" s="198"/>
      <c r="GW368" s="198"/>
      <c r="GX368" s="198"/>
      <c r="GY368" s="198"/>
      <c r="GZ368" s="198"/>
      <c r="HA368" s="198"/>
      <c r="HB368" s="198"/>
      <c r="HC368" s="198"/>
      <c r="HD368" s="198"/>
      <c r="HE368" s="198"/>
      <c r="HF368" s="198"/>
      <c r="HG368" s="198"/>
      <c r="HH368" s="198"/>
      <c r="HI368" s="198"/>
      <c r="HJ368" s="198"/>
      <c r="HK368" s="198"/>
      <c r="HL368" s="198"/>
      <c r="HM368" s="198"/>
      <c r="HN368" s="198"/>
    </row>
    <row r="369" s="197" customFormat="1" spans="1:222">
      <c r="A369" s="210"/>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c r="GT369" s="198"/>
      <c r="GU369" s="198"/>
      <c r="GV369" s="198"/>
      <c r="GW369" s="198"/>
      <c r="GX369" s="198"/>
      <c r="GY369" s="198"/>
      <c r="GZ369" s="198"/>
      <c r="HA369" s="198"/>
      <c r="HB369" s="198"/>
      <c r="HC369" s="198"/>
      <c r="HD369" s="198"/>
      <c r="HE369" s="198"/>
      <c r="HF369" s="198"/>
      <c r="HG369" s="198"/>
      <c r="HH369" s="198"/>
      <c r="HI369" s="198"/>
      <c r="HJ369" s="198"/>
      <c r="HK369" s="198"/>
      <c r="HL369" s="198"/>
      <c r="HM369" s="198"/>
      <c r="HN369" s="198"/>
    </row>
    <row r="370" s="197" customFormat="1" spans="1:222">
      <c r="A370" s="210"/>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c r="GT370" s="198"/>
      <c r="GU370" s="198"/>
      <c r="GV370" s="198"/>
      <c r="GW370" s="198"/>
      <c r="GX370" s="198"/>
      <c r="GY370" s="198"/>
      <c r="GZ370" s="198"/>
      <c r="HA370" s="198"/>
      <c r="HB370" s="198"/>
      <c r="HC370" s="198"/>
      <c r="HD370" s="198"/>
      <c r="HE370" s="198"/>
      <c r="HF370" s="198"/>
      <c r="HG370" s="198"/>
      <c r="HH370" s="198"/>
      <c r="HI370" s="198"/>
      <c r="HJ370" s="198"/>
      <c r="HK370" s="198"/>
      <c r="HL370" s="198"/>
      <c r="HM370" s="198"/>
      <c r="HN370" s="198"/>
    </row>
    <row r="371" s="197" customFormat="1" spans="1:222">
      <c r="A371" s="210"/>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c r="GT371" s="198"/>
      <c r="GU371" s="198"/>
      <c r="GV371" s="198"/>
      <c r="GW371" s="198"/>
      <c r="GX371" s="198"/>
      <c r="GY371" s="198"/>
      <c r="GZ371" s="198"/>
      <c r="HA371" s="198"/>
      <c r="HB371" s="198"/>
      <c r="HC371" s="198"/>
      <c r="HD371" s="198"/>
      <c r="HE371" s="198"/>
      <c r="HF371" s="198"/>
      <c r="HG371" s="198"/>
      <c r="HH371" s="198"/>
      <c r="HI371" s="198"/>
      <c r="HJ371" s="198"/>
      <c r="HK371" s="198"/>
      <c r="HL371" s="198"/>
      <c r="HM371" s="198"/>
      <c r="HN371" s="198"/>
    </row>
    <row r="372" s="197" customFormat="1" spans="1:222">
      <c r="A372" s="210"/>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c r="GT372" s="198"/>
      <c r="GU372" s="198"/>
      <c r="GV372" s="198"/>
      <c r="GW372" s="198"/>
      <c r="GX372" s="198"/>
      <c r="GY372" s="198"/>
      <c r="GZ372" s="198"/>
      <c r="HA372" s="198"/>
      <c r="HB372" s="198"/>
      <c r="HC372" s="198"/>
      <c r="HD372" s="198"/>
      <c r="HE372" s="198"/>
      <c r="HF372" s="198"/>
      <c r="HG372" s="198"/>
      <c r="HH372" s="198"/>
      <c r="HI372" s="198"/>
      <c r="HJ372" s="198"/>
      <c r="HK372" s="198"/>
      <c r="HL372" s="198"/>
      <c r="HM372" s="198"/>
      <c r="HN372" s="198"/>
    </row>
    <row r="373" s="197" customFormat="1" spans="1:222">
      <c r="A373" s="210"/>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c r="GT373" s="198"/>
      <c r="GU373" s="198"/>
      <c r="GV373" s="198"/>
      <c r="GW373" s="198"/>
      <c r="GX373" s="198"/>
      <c r="GY373" s="198"/>
      <c r="GZ373" s="198"/>
      <c r="HA373" s="198"/>
      <c r="HB373" s="198"/>
      <c r="HC373" s="198"/>
      <c r="HD373" s="198"/>
      <c r="HE373" s="198"/>
      <c r="HF373" s="198"/>
      <c r="HG373" s="198"/>
      <c r="HH373" s="198"/>
      <c r="HI373" s="198"/>
      <c r="HJ373" s="198"/>
      <c r="HK373" s="198"/>
      <c r="HL373" s="198"/>
      <c r="HM373" s="198"/>
      <c r="HN373" s="198"/>
    </row>
    <row r="374" s="197" customFormat="1" spans="1:222">
      <c r="A374" s="210"/>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c r="GT374" s="198"/>
      <c r="GU374" s="198"/>
      <c r="GV374" s="198"/>
      <c r="GW374" s="198"/>
      <c r="GX374" s="198"/>
      <c r="GY374" s="198"/>
      <c r="GZ374" s="198"/>
      <c r="HA374" s="198"/>
      <c r="HB374" s="198"/>
      <c r="HC374" s="198"/>
      <c r="HD374" s="198"/>
      <c r="HE374" s="198"/>
      <c r="HF374" s="198"/>
      <c r="HG374" s="198"/>
      <c r="HH374" s="198"/>
      <c r="HI374" s="198"/>
      <c r="HJ374" s="198"/>
      <c r="HK374" s="198"/>
      <c r="HL374" s="198"/>
      <c r="HM374" s="198"/>
      <c r="HN374" s="198"/>
    </row>
    <row r="375" s="197" customFormat="1" spans="1:222">
      <c r="A375" s="210"/>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c r="GT375" s="198"/>
      <c r="GU375" s="198"/>
      <c r="GV375" s="198"/>
      <c r="GW375" s="198"/>
      <c r="GX375" s="198"/>
      <c r="GY375" s="198"/>
      <c r="GZ375" s="198"/>
      <c r="HA375" s="198"/>
      <c r="HB375" s="198"/>
      <c r="HC375" s="198"/>
      <c r="HD375" s="198"/>
      <c r="HE375" s="198"/>
      <c r="HF375" s="198"/>
      <c r="HG375" s="198"/>
      <c r="HH375" s="198"/>
      <c r="HI375" s="198"/>
      <c r="HJ375" s="198"/>
      <c r="HK375" s="198"/>
      <c r="HL375" s="198"/>
      <c r="HM375" s="198"/>
      <c r="HN375" s="198"/>
    </row>
    <row r="376" s="197" customFormat="1" spans="1:222">
      <c r="A376" s="210"/>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c r="GT376" s="198"/>
      <c r="GU376" s="198"/>
      <c r="GV376" s="198"/>
      <c r="GW376" s="198"/>
      <c r="GX376" s="198"/>
      <c r="GY376" s="198"/>
      <c r="GZ376" s="198"/>
      <c r="HA376" s="198"/>
      <c r="HB376" s="198"/>
      <c r="HC376" s="198"/>
      <c r="HD376" s="198"/>
      <c r="HE376" s="198"/>
      <c r="HF376" s="198"/>
      <c r="HG376" s="198"/>
      <c r="HH376" s="198"/>
      <c r="HI376" s="198"/>
      <c r="HJ376" s="198"/>
      <c r="HK376" s="198"/>
      <c r="HL376" s="198"/>
      <c r="HM376" s="198"/>
      <c r="HN376" s="198"/>
    </row>
    <row r="377" s="197" customFormat="1" spans="1:222">
      <c r="A377" s="210"/>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c r="GT377" s="198"/>
      <c r="GU377" s="198"/>
      <c r="GV377" s="198"/>
      <c r="GW377" s="198"/>
      <c r="GX377" s="198"/>
      <c r="GY377" s="198"/>
      <c r="GZ377" s="198"/>
      <c r="HA377" s="198"/>
      <c r="HB377" s="198"/>
      <c r="HC377" s="198"/>
      <c r="HD377" s="198"/>
      <c r="HE377" s="198"/>
      <c r="HF377" s="198"/>
      <c r="HG377" s="198"/>
      <c r="HH377" s="198"/>
      <c r="HI377" s="198"/>
      <c r="HJ377" s="198"/>
      <c r="HK377" s="198"/>
      <c r="HL377" s="198"/>
      <c r="HM377" s="198"/>
      <c r="HN377" s="198"/>
    </row>
    <row r="378" s="197" customFormat="1" spans="1:222">
      <c r="A378" s="210"/>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c r="GT378" s="198"/>
      <c r="GU378" s="198"/>
      <c r="GV378" s="198"/>
      <c r="GW378" s="198"/>
      <c r="GX378" s="198"/>
      <c r="GY378" s="198"/>
      <c r="GZ378" s="198"/>
      <c r="HA378" s="198"/>
      <c r="HB378" s="198"/>
      <c r="HC378" s="198"/>
      <c r="HD378" s="198"/>
      <c r="HE378" s="198"/>
      <c r="HF378" s="198"/>
      <c r="HG378" s="198"/>
      <c r="HH378" s="198"/>
      <c r="HI378" s="198"/>
      <c r="HJ378" s="198"/>
      <c r="HK378" s="198"/>
      <c r="HL378" s="198"/>
      <c r="HM378" s="198"/>
      <c r="HN378" s="198"/>
    </row>
    <row r="379" s="197" customFormat="1" spans="1:222">
      <c r="A379" s="210"/>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c r="GT379" s="198"/>
      <c r="GU379" s="198"/>
      <c r="GV379" s="198"/>
      <c r="GW379" s="198"/>
      <c r="GX379" s="198"/>
      <c r="GY379" s="198"/>
      <c r="GZ379" s="198"/>
      <c r="HA379" s="198"/>
      <c r="HB379" s="198"/>
      <c r="HC379" s="198"/>
      <c r="HD379" s="198"/>
      <c r="HE379" s="198"/>
      <c r="HF379" s="198"/>
      <c r="HG379" s="198"/>
      <c r="HH379" s="198"/>
      <c r="HI379" s="198"/>
      <c r="HJ379" s="198"/>
      <c r="HK379" s="198"/>
      <c r="HL379" s="198"/>
      <c r="HM379" s="198"/>
      <c r="HN379" s="198"/>
    </row>
    <row r="380" s="197" customFormat="1" spans="1:222">
      <c r="A380" s="210"/>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c r="GT380" s="198"/>
      <c r="GU380" s="198"/>
      <c r="GV380" s="198"/>
      <c r="GW380" s="198"/>
      <c r="GX380" s="198"/>
      <c r="GY380" s="198"/>
      <c r="GZ380" s="198"/>
      <c r="HA380" s="198"/>
      <c r="HB380" s="198"/>
      <c r="HC380" s="198"/>
      <c r="HD380" s="198"/>
      <c r="HE380" s="198"/>
      <c r="HF380" s="198"/>
      <c r="HG380" s="198"/>
      <c r="HH380" s="198"/>
      <c r="HI380" s="198"/>
      <c r="HJ380" s="198"/>
      <c r="HK380" s="198"/>
      <c r="HL380" s="198"/>
      <c r="HM380" s="198"/>
      <c r="HN380" s="198"/>
    </row>
    <row r="381" s="197" customFormat="1" spans="1:222">
      <c r="A381" s="210"/>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c r="GT381" s="198"/>
      <c r="GU381" s="198"/>
      <c r="GV381" s="198"/>
      <c r="GW381" s="198"/>
      <c r="GX381" s="198"/>
      <c r="GY381" s="198"/>
      <c r="GZ381" s="198"/>
      <c r="HA381" s="198"/>
      <c r="HB381" s="198"/>
      <c r="HC381" s="198"/>
      <c r="HD381" s="198"/>
      <c r="HE381" s="198"/>
      <c r="HF381" s="198"/>
      <c r="HG381" s="198"/>
      <c r="HH381" s="198"/>
      <c r="HI381" s="198"/>
      <c r="HJ381" s="198"/>
      <c r="HK381" s="198"/>
      <c r="HL381" s="198"/>
      <c r="HM381" s="198"/>
      <c r="HN381" s="198"/>
    </row>
    <row r="382" s="197" customFormat="1" spans="1:222">
      <c r="A382" s="210"/>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c r="GT382" s="198"/>
      <c r="GU382" s="198"/>
      <c r="GV382" s="198"/>
      <c r="GW382" s="198"/>
      <c r="GX382" s="198"/>
      <c r="GY382" s="198"/>
      <c r="GZ382" s="198"/>
      <c r="HA382" s="198"/>
      <c r="HB382" s="198"/>
      <c r="HC382" s="198"/>
      <c r="HD382" s="198"/>
      <c r="HE382" s="198"/>
      <c r="HF382" s="198"/>
      <c r="HG382" s="198"/>
      <c r="HH382" s="198"/>
      <c r="HI382" s="198"/>
      <c r="HJ382" s="198"/>
      <c r="HK382" s="198"/>
      <c r="HL382" s="198"/>
      <c r="HM382" s="198"/>
      <c r="HN382" s="198"/>
    </row>
    <row r="383" s="197" customFormat="1" spans="1:222">
      <c r="A383" s="210"/>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c r="GT383" s="198"/>
      <c r="GU383" s="198"/>
      <c r="GV383" s="198"/>
      <c r="GW383" s="198"/>
      <c r="GX383" s="198"/>
      <c r="GY383" s="198"/>
      <c r="GZ383" s="198"/>
      <c r="HA383" s="198"/>
      <c r="HB383" s="198"/>
      <c r="HC383" s="198"/>
      <c r="HD383" s="198"/>
      <c r="HE383" s="198"/>
      <c r="HF383" s="198"/>
      <c r="HG383" s="198"/>
      <c r="HH383" s="198"/>
      <c r="HI383" s="198"/>
      <c r="HJ383" s="198"/>
      <c r="HK383" s="198"/>
      <c r="HL383" s="198"/>
      <c r="HM383" s="198"/>
      <c r="HN383" s="198"/>
    </row>
    <row r="384" s="197" customFormat="1" spans="1:222">
      <c r="A384" s="210"/>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c r="GT384" s="198"/>
      <c r="GU384" s="198"/>
      <c r="GV384" s="198"/>
      <c r="GW384" s="198"/>
      <c r="GX384" s="198"/>
      <c r="GY384" s="198"/>
      <c r="GZ384" s="198"/>
      <c r="HA384" s="198"/>
      <c r="HB384" s="198"/>
      <c r="HC384" s="198"/>
      <c r="HD384" s="198"/>
      <c r="HE384" s="198"/>
      <c r="HF384" s="198"/>
      <c r="HG384" s="198"/>
      <c r="HH384" s="198"/>
      <c r="HI384" s="198"/>
      <c r="HJ384" s="198"/>
      <c r="HK384" s="198"/>
      <c r="HL384" s="198"/>
      <c r="HM384" s="198"/>
      <c r="HN384" s="198"/>
    </row>
    <row r="385" s="197" customFormat="1" spans="1:222">
      <c r="A385" s="210"/>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c r="GT385" s="198"/>
      <c r="GU385" s="198"/>
      <c r="GV385" s="198"/>
      <c r="GW385" s="198"/>
      <c r="GX385" s="198"/>
      <c r="GY385" s="198"/>
      <c r="GZ385" s="198"/>
      <c r="HA385" s="198"/>
      <c r="HB385" s="198"/>
      <c r="HC385" s="198"/>
      <c r="HD385" s="198"/>
      <c r="HE385" s="198"/>
      <c r="HF385" s="198"/>
      <c r="HG385" s="198"/>
      <c r="HH385" s="198"/>
      <c r="HI385" s="198"/>
      <c r="HJ385" s="198"/>
      <c r="HK385" s="198"/>
      <c r="HL385" s="198"/>
      <c r="HM385" s="198"/>
      <c r="HN385" s="198"/>
    </row>
    <row r="386" s="197" customFormat="1" spans="1:222">
      <c r="A386" s="210"/>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c r="GT386" s="198"/>
      <c r="GU386" s="198"/>
      <c r="GV386" s="198"/>
      <c r="GW386" s="198"/>
      <c r="GX386" s="198"/>
      <c r="GY386" s="198"/>
      <c r="GZ386" s="198"/>
      <c r="HA386" s="198"/>
      <c r="HB386" s="198"/>
      <c r="HC386" s="198"/>
      <c r="HD386" s="198"/>
      <c r="HE386" s="198"/>
      <c r="HF386" s="198"/>
      <c r="HG386" s="198"/>
      <c r="HH386" s="198"/>
      <c r="HI386" s="198"/>
      <c r="HJ386" s="198"/>
      <c r="HK386" s="198"/>
      <c r="HL386" s="198"/>
      <c r="HM386" s="198"/>
      <c r="HN386" s="198"/>
    </row>
    <row r="387" s="197" customFormat="1" spans="1:222">
      <c r="A387" s="210"/>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c r="GT387" s="198"/>
      <c r="GU387" s="198"/>
      <c r="GV387" s="198"/>
      <c r="GW387" s="198"/>
      <c r="GX387" s="198"/>
      <c r="GY387" s="198"/>
      <c r="GZ387" s="198"/>
      <c r="HA387" s="198"/>
      <c r="HB387" s="198"/>
      <c r="HC387" s="198"/>
      <c r="HD387" s="198"/>
      <c r="HE387" s="198"/>
      <c r="HF387" s="198"/>
      <c r="HG387" s="198"/>
      <c r="HH387" s="198"/>
      <c r="HI387" s="198"/>
      <c r="HJ387" s="198"/>
      <c r="HK387" s="198"/>
      <c r="HL387" s="198"/>
      <c r="HM387" s="198"/>
      <c r="HN387" s="198"/>
    </row>
    <row r="388" s="197" customFormat="1" spans="1:222">
      <c r="A388" s="210"/>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c r="GT388" s="198"/>
      <c r="GU388" s="198"/>
      <c r="GV388" s="198"/>
      <c r="GW388" s="198"/>
      <c r="GX388" s="198"/>
      <c r="GY388" s="198"/>
      <c r="GZ388" s="198"/>
      <c r="HA388" s="198"/>
      <c r="HB388" s="198"/>
      <c r="HC388" s="198"/>
      <c r="HD388" s="198"/>
      <c r="HE388" s="198"/>
      <c r="HF388" s="198"/>
      <c r="HG388" s="198"/>
      <c r="HH388" s="198"/>
      <c r="HI388" s="198"/>
      <c r="HJ388" s="198"/>
      <c r="HK388" s="198"/>
      <c r="HL388" s="198"/>
      <c r="HM388" s="198"/>
      <c r="HN388" s="198"/>
    </row>
    <row r="389" s="197" customFormat="1" spans="1:222">
      <c r="A389" s="210"/>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c r="GT389" s="198"/>
      <c r="GU389" s="198"/>
      <c r="GV389" s="198"/>
      <c r="GW389" s="198"/>
      <c r="GX389" s="198"/>
      <c r="GY389" s="198"/>
      <c r="GZ389" s="198"/>
      <c r="HA389" s="198"/>
      <c r="HB389" s="198"/>
      <c r="HC389" s="198"/>
      <c r="HD389" s="198"/>
      <c r="HE389" s="198"/>
      <c r="HF389" s="198"/>
      <c r="HG389" s="198"/>
      <c r="HH389" s="198"/>
      <c r="HI389" s="198"/>
      <c r="HJ389" s="198"/>
      <c r="HK389" s="198"/>
      <c r="HL389" s="198"/>
      <c r="HM389" s="198"/>
      <c r="HN389" s="198"/>
    </row>
    <row r="390" s="197" customFormat="1" spans="1:222">
      <c r="A390" s="210"/>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c r="GT390" s="198"/>
      <c r="GU390" s="198"/>
      <c r="GV390" s="198"/>
      <c r="GW390" s="198"/>
      <c r="GX390" s="198"/>
      <c r="GY390" s="198"/>
      <c r="GZ390" s="198"/>
      <c r="HA390" s="198"/>
      <c r="HB390" s="198"/>
      <c r="HC390" s="198"/>
      <c r="HD390" s="198"/>
      <c r="HE390" s="198"/>
      <c r="HF390" s="198"/>
      <c r="HG390" s="198"/>
      <c r="HH390" s="198"/>
      <c r="HI390" s="198"/>
      <c r="HJ390" s="198"/>
      <c r="HK390" s="198"/>
      <c r="HL390" s="198"/>
      <c r="HM390" s="198"/>
      <c r="HN390" s="198"/>
    </row>
    <row r="391" s="197" customFormat="1" spans="1:222">
      <c r="A391" s="210"/>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c r="GT391" s="198"/>
      <c r="GU391" s="198"/>
      <c r="GV391" s="198"/>
      <c r="GW391" s="198"/>
      <c r="GX391" s="198"/>
      <c r="GY391" s="198"/>
      <c r="GZ391" s="198"/>
      <c r="HA391" s="198"/>
      <c r="HB391" s="198"/>
      <c r="HC391" s="198"/>
      <c r="HD391" s="198"/>
      <c r="HE391" s="198"/>
      <c r="HF391" s="198"/>
      <c r="HG391" s="198"/>
      <c r="HH391" s="198"/>
      <c r="HI391" s="198"/>
      <c r="HJ391" s="198"/>
      <c r="HK391" s="198"/>
      <c r="HL391" s="198"/>
      <c r="HM391" s="198"/>
      <c r="HN391" s="198"/>
    </row>
    <row r="392" s="197" customFormat="1" spans="1:222">
      <c r="A392" s="210"/>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c r="GT392" s="198"/>
      <c r="GU392" s="198"/>
      <c r="GV392" s="198"/>
      <c r="GW392" s="198"/>
      <c r="GX392" s="198"/>
      <c r="GY392" s="198"/>
      <c r="GZ392" s="198"/>
      <c r="HA392" s="198"/>
      <c r="HB392" s="198"/>
      <c r="HC392" s="198"/>
      <c r="HD392" s="198"/>
      <c r="HE392" s="198"/>
      <c r="HF392" s="198"/>
      <c r="HG392" s="198"/>
      <c r="HH392" s="198"/>
      <c r="HI392" s="198"/>
      <c r="HJ392" s="198"/>
      <c r="HK392" s="198"/>
      <c r="HL392" s="198"/>
      <c r="HM392" s="198"/>
      <c r="HN392" s="198"/>
    </row>
    <row r="393" s="197" customFormat="1" spans="1:222">
      <c r="A393" s="210"/>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c r="GT393" s="198"/>
      <c r="GU393" s="198"/>
      <c r="GV393" s="198"/>
      <c r="GW393" s="198"/>
      <c r="GX393" s="198"/>
      <c r="GY393" s="198"/>
      <c r="GZ393" s="198"/>
      <c r="HA393" s="198"/>
      <c r="HB393" s="198"/>
      <c r="HC393" s="198"/>
      <c r="HD393" s="198"/>
      <c r="HE393" s="198"/>
      <c r="HF393" s="198"/>
      <c r="HG393" s="198"/>
      <c r="HH393" s="198"/>
      <c r="HI393" s="198"/>
      <c r="HJ393" s="198"/>
      <c r="HK393" s="198"/>
      <c r="HL393" s="198"/>
      <c r="HM393" s="198"/>
      <c r="HN393" s="198"/>
    </row>
    <row r="394" s="197" customFormat="1" spans="1:222">
      <c r="A394" s="210"/>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c r="GT394" s="198"/>
      <c r="GU394" s="198"/>
      <c r="GV394" s="198"/>
      <c r="GW394" s="198"/>
      <c r="GX394" s="198"/>
      <c r="GY394" s="198"/>
      <c r="GZ394" s="198"/>
      <c r="HA394" s="198"/>
      <c r="HB394" s="198"/>
      <c r="HC394" s="198"/>
      <c r="HD394" s="198"/>
      <c r="HE394" s="198"/>
      <c r="HF394" s="198"/>
      <c r="HG394" s="198"/>
      <c r="HH394" s="198"/>
      <c r="HI394" s="198"/>
      <c r="HJ394" s="198"/>
      <c r="HK394" s="198"/>
      <c r="HL394" s="198"/>
      <c r="HM394" s="198"/>
      <c r="HN394" s="198"/>
    </row>
    <row r="395" s="197" customFormat="1" spans="1:222">
      <c r="A395" s="210"/>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c r="GT395" s="198"/>
      <c r="GU395" s="198"/>
      <c r="GV395" s="198"/>
      <c r="GW395" s="198"/>
      <c r="GX395" s="198"/>
      <c r="GY395" s="198"/>
      <c r="GZ395" s="198"/>
      <c r="HA395" s="198"/>
      <c r="HB395" s="198"/>
      <c r="HC395" s="198"/>
      <c r="HD395" s="198"/>
      <c r="HE395" s="198"/>
      <c r="HF395" s="198"/>
      <c r="HG395" s="198"/>
      <c r="HH395" s="198"/>
      <c r="HI395" s="198"/>
      <c r="HJ395" s="198"/>
      <c r="HK395" s="198"/>
      <c r="HL395" s="198"/>
      <c r="HM395" s="198"/>
      <c r="HN395" s="198"/>
    </row>
    <row r="396" s="197" customFormat="1" spans="1:222">
      <c r="A396" s="210"/>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c r="GT396" s="198"/>
      <c r="GU396" s="198"/>
      <c r="GV396" s="198"/>
      <c r="GW396" s="198"/>
      <c r="GX396" s="198"/>
      <c r="GY396" s="198"/>
      <c r="GZ396" s="198"/>
      <c r="HA396" s="198"/>
      <c r="HB396" s="198"/>
      <c r="HC396" s="198"/>
      <c r="HD396" s="198"/>
      <c r="HE396" s="198"/>
      <c r="HF396" s="198"/>
      <c r="HG396" s="198"/>
      <c r="HH396" s="198"/>
      <c r="HI396" s="198"/>
      <c r="HJ396" s="198"/>
      <c r="HK396" s="198"/>
      <c r="HL396" s="198"/>
      <c r="HM396" s="198"/>
      <c r="HN396" s="198"/>
    </row>
    <row r="397" s="197" customFormat="1" spans="1:222">
      <c r="A397" s="210"/>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c r="GT397" s="198"/>
      <c r="GU397" s="198"/>
      <c r="GV397" s="198"/>
      <c r="GW397" s="198"/>
      <c r="GX397" s="198"/>
      <c r="GY397" s="198"/>
      <c r="GZ397" s="198"/>
      <c r="HA397" s="198"/>
      <c r="HB397" s="198"/>
      <c r="HC397" s="198"/>
      <c r="HD397" s="198"/>
      <c r="HE397" s="198"/>
      <c r="HF397" s="198"/>
      <c r="HG397" s="198"/>
      <c r="HH397" s="198"/>
      <c r="HI397" s="198"/>
      <c r="HJ397" s="198"/>
      <c r="HK397" s="198"/>
      <c r="HL397" s="198"/>
      <c r="HM397" s="198"/>
      <c r="HN397" s="198"/>
    </row>
    <row r="398" s="197" customFormat="1" spans="1:222">
      <c r="A398" s="210"/>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c r="GT398" s="198"/>
      <c r="GU398" s="198"/>
      <c r="GV398" s="198"/>
      <c r="GW398" s="198"/>
      <c r="GX398" s="198"/>
      <c r="GY398" s="198"/>
      <c r="GZ398" s="198"/>
      <c r="HA398" s="198"/>
      <c r="HB398" s="198"/>
      <c r="HC398" s="198"/>
      <c r="HD398" s="198"/>
      <c r="HE398" s="198"/>
      <c r="HF398" s="198"/>
      <c r="HG398" s="198"/>
      <c r="HH398" s="198"/>
      <c r="HI398" s="198"/>
      <c r="HJ398" s="198"/>
      <c r="HK398" s="198"/>
      <c r="HL398" s="198"/>
      <c r="HM398" s="198"/>
      <c r="HN398" s="198"/>
    </row>
    <row r="399" s="197" customFormat="1" spans="1:222">
      <c r="A399" s="210"/>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c r="GT399" s="198"/>
      <c r="GU399" s="198"/>
      <c r="GV399" s="198"/>
      <c r="GW399" s="198"/>
      <c r="GX399" s="198"/>
      <c r="GY399" s="198"/>
      <c r="GZ399" s="198"/>
      <c r="HA399" s="198"/>
      <c r="HB399" s="198"/>
      <c r="HC399" s="198"/>
      <c r="HD399" s="198"/>
      <c r="HE399" s="198"/>
      <c r="HF399" s="198"/>
      <c r="HG399" s="198"/>
      <c r="HH399" s="198"/>
      <c r="HI399" s="198"/>
      <c r="HJ399" s="198"/>
      <c r="HK399" s="198"/>
      <c r="HL399" s="198"/>
      <c r="HM399" s="198"/>
      <c r="HN399" s="198"/>
    </row>
    <row r="400" s="197" customFormat="1" spans="1:222">
      <c r="A400" s="210"/>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c r="GT400" s="198"/>
      <c r="GU400" s="198"/>
      <c r="GV400" s="198"/>
      <c r="GW400" s="198"/>
      <c r="GX400" s="198"/>
      <c r="GY400" s="198"/>
      <c r="GZ400" s="198"/>
      <c r="HA400" s="198"/>
      <c r="HB400" s="198"/>
      <c r="HC400" s="198"/>
      <c r="HD400" s="198"/>
      <c r="HE400" s="198"/>
      <c r="HF400" s="198"/>
      <c r="HG400" s="198"/>
      <c r="HH400" s="198"/>
      <c r="HI400" s="198"/>
      <c r="HJ400" s="198"/>
      <c r="HK400" s="198"/>
      <c r="HL400" s="198"/>
      <c r="HM400" s="198"/>
      <c r="HN400" s="198"/>
    </row>
    <row r="401" s="197" customFormat="1" spans="1:222">
      <c r="A401" s="210"/>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c r="GT401" s="198"/>
      <c r="GU401" s="198"/>
      <c r="GV401" s="198"/>
      <c r="GW401" s="198"/>
      <c r="GX401" s="198"/>
      <c r="GY401" s="198"/>
      <c r="GZ401" s="198"/>
      <c r="HA401" s="198"/>
      <c r="HB401" s="198"/>
      <c r="HC401" s="198"/>
      <c r="HD401" s="198"/>
      <c r="HE401" s="198"/>
      <c r="HF401" s="198"/>
      <c r="HG401" s="198"/>
      <c r="HH401" s="198"/>
      <c r="HI401" s="198"/>
      <c r="HJ401" s="198"/>
      <c r="HK401" s="198"/>
      <c r="HL401" s="198"/>
      <c r="HM401" s="198"/>
      <c r="HN401" s="198"/>
    </row>
    <row r="402" s="197" customFormat="1" spans="1:222">
      <c r="A402" s="210"/>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c r="GT402" s="198"/>
      <c r="GU402" s="198"/>
      <c r="GV402" s="198"/>
      <c r="GW402" s="198"/>
      <c r="GX402" s="198"/>
      <c r="GY402" s="198"/>
      <c r="GZ402" s="198"/>
      <c r="HA402" s="198"/>
      <c r="HB402" s="198"/>
      <c r="HC402" s="198"/>
      <c r="HD402" s="198"/>
      <c r="HE402" s="198"/>
      <c r="HF402" s="198"/>
      <c r="HG402" s="198"/>
      <c r="HH402" s="198"/>
      <c r="HI402" s="198"/>
      <c r="HJ402" s="198"/>
      <c r="HK402" s="198"/>
      <c r="HL402" s="198"/>
      <c r="HM402" s="198"/>
      <c r="HN402" s="198"/>
    </row>
    <row r="403" s="197" customFormat="1" spans="1:222">
      <c r="A403" s="210"/>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c r="GT403" s="198"/>
      <c r="GU403" s="198"/>
      <c r="GV403" s="198"/>
      <c r="GW403" s="198"/>
      <c r="GX403" s="198"/>
      <c r="GY403" s="198"/>
      <c r="GZ403" s="198"/>
      <c r="HA403" s="198"/>
      <c r="HB403" s="198"/>
      <c r="HC403" s="198"/>
      <c r="HD403" s="198"/>
      <c r="HE403" s="198"/>
      <c r="HF403" s="198"/>
      <c r="HG403" s="198"/>
      <c r="HH403" s="198"/>
      <c r="HI403" s="198"/>
      <c r="HJ403" s="198"/>
      <c r="HK403" s="198"/>
      <c r="HL403" s="198"/>
      <c r="HM403" s="198"/>
      <c r="HN403" s="198"/>
    </row>
    <row r="404" s="197" customFormat="1" spans="1:222">
      <c r="A404" s="210"/>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c r="GT404" s="198"/>
      <c r="GU404" s="198"/>
      <c r="GV404" s="198"/>
      <c r="GW404" s="198"/>
      <c r="GX404" s="198"/>
      <c r="GY404" s="198"/>
      <c r="GZ404" s="198"/>
      <c r="HA404" s="198"/>
      <c r="HB404" s="198"/>
      <c r="HC404" s="198"/>
      <c r="HD404" s="198"/>
      <c r="HE404" s="198"/>
      <c r="HF404" s="198"/>
      <c r="HG404" s="198"/>
      <c r="HH404" s="198"/>
      <c r="HI404" s="198"/>
      <c r="HJ404" s="198"/>
      <c r="HK404" s="198"/>
      <c r="HL404" s="198"/>
      <c r="HM404" s="198"/>
      <c r="HN404" s="198"/>
    </row>
    <row r="405" s="197" customFormat="1" spans="1:222">
      <c r="A405" s="210"/>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c r="GT405" s="198"/>
      <c r="GU405" s="198"/>
      <c r="GV405" s="198"/>
      <c r="GW405" s="198"/>
      <c r="GX405" s="198"/>
      <c r="GY405" s="198"/>
      <c r="GZ405" s="198"/>
      <c r="HA405" s="198"/>
      <c r="HB405" s="198"/>
      <c r="HC405" s="198"/>
      <c r="HD405" s="198"/>
      <c r="HE405" s="198"/>
      <c r="HF405" s="198"/>
      <c r="HG405" s="198"/>
      <c r="HH405" s="198"/>
      <c r="HI405" s="198"/>
      <c r="HJ405" s="198"/>
      <c r="HK405" s="198"/>
      <c r="HL405" s="198"/>
      <c r="HM405" s="198"/>
      <c r="HN405" s="198"/>
    </row>
    <row r="406" s="197" customFormat="1" spans="1:222">
      <c r="A406" s="210"/>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c r="GT406" s="198"/>
      <c r="GU406" s="198"/>
      <c r="GV406" s="198"/>
      <c r="GW406" s="198"/>
      <c r="GX406" s="198"/>
      <c r="GY406" s="198"/>
      <c r="GZ406" s="198"/>
      <c r="HA406" s="198"/>
      <c r="HB406" s="198"/>
      <c r="HC406" s="198"/>
      <c r="HD406" s="198"/>
      <c r="HE406" s="198"/>
      <c r="HF406" s="198"/>
      <c r="HG406" s="198"/>
      <c r="HH406" s="198"/>
      <c r="HI406" s="198"/>
      <c r="HJ406" s="198"/>
      <c r="HK406" s="198"/>
      <c r="HL406" s="198"/>
      <c r="HM406" s="198"/>
      <c r="HN406" s="198"/>
    </row>
    <row r="407" s="197" customFormat="1" spans="1:222">
      <c r="A407" s="210"/>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c r="GT407" s="198"/>
      <c r="GU407" s="198"/>
      <c r="GV407" s="198"/>
      <c r="GW407" s="198"/>
      <c r="GX407" s="198"/>
      <c r="GY407" s="198"/>
      <c r="GZ407" s="198"/>
      <c r="HA407" s="198"/>
      <c r="HB407" s="198"/>
      <c r="HC407" s="198"/>
      <c r="HD407" s="198"/>
      <c r="HE407" s="198"/>
      <c r="HF407" s="198"/>
      <c r="HG407" s="198"/>
      <c r="HH407" s="198"/>
      <c r="HI407" s="198"/>
      <c r="HJ407" s="198"/>
      <c r="HK407" s="198"/>
      <c r="HL407" s="198"/>
      <c r="HM407" s="198"/>
      <c r="HN407" s="198"/>
    </row>
    <row r="408" s="197" customFormat="1" spans="1:222">
      <c r="A408" s="210"/>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c r="GT408" s="198"/>
      <c r="GU408" s="198"/>
      <c r="GV408" s="198"/>
      <c r="GW408" s="198"/>
      <c r="GX408" s="198"/>
      <c r="GY408" s="198"/>
      <c r="GZ408" s="198"/>
      <c r="HA408" s="198"/>
      <c r="HB408" s="198"/>
      <c r="HC408" s="198"/>
      <c r="HD408" s="198"/>
      <c r="HE408" s="198"/>
      <c r="HF408" s="198"/>
      <c r="HG408" s="198"/>
      <c r="HH408" s="198"/>
      <c r="HI408" s="198"/>
      <c r="HJ408" s="198"/>
      <c r="HK408" s="198"/>
      <c r="HL408" s="198"/>
      <c r="HM408" s="198"/>
      <c r="HN408" s="198"/>
    </row>
    <row r="409" s="197" customFormat="1" spans="1:222">
      <c r="A409" s="210"/>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c r="GT409" s="198"/>
      <c r="GU409" s="198"/>
      <c r="GV409" s="198"/>
      <c r="GW409" s="198"/>
      <c r="GX409" s="198"/>
      <c r="GY409" s="198"/>
      <c r="GZ409" s="198"/>
      <c r="HA409" s="198"/>
      <c r="HB409" s="198"/>
      <c r="HC409" s="198"/>
      <c r="HD409" s="198"/>
      <c r="HE409" s="198"/>
      <c r="HF409" s="198"/>
      <c r="HG409" s="198"/>
      <c r="HH409" s="198"/>
      <c r="HI409" s="198"/>
      <c r="HJ409" s="198"/>
      <c r="HK409" s="198"/>
      <c r="HL409" s="198"/>
      <c r="HM409" s="198"/>
      <c r="HN409" s="198"/>
    </row>
    <row r="410" s="197" customFormat="1" spans="1:222">
      <c r="A410" s="210"/>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c r="GT410" s="198"/>
      <c r="GU410" s="198"/>
      <c r="GV410" s="198"/>
      <c r="GW410" s="198"/>
      <c r="GX410" s="198"/>
      <c r="GY410" s="198"/>
      <c r="GZ410" s="198"/>
      <c r="HA410" s="198"/>
      <c r="HB410" s="198"/>
      <c r="HC410" s="198"/>
      <c r="HD410" s="198"/>
      <c r="HE410" s="198"/>
      <c r="HF410" s="198"/>
      <c r="HG410" s="198"/>
      <c r="HH410" s="198"/>
      <c r="HI410" s="198"/>
      <c r="HJ410" s="198"/>
      <c r="HK410" s="198"/>
      <c r="HL410" s="198"/>
      <c r="HM410" s="198"/>
      <c r="HN410" s="198"/>
    </row>
    <row r="411" s="197" customFormat="1" spans="1:222">
      <c r="A411" s="210"/>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c r="GT411" s="198"/>
      <c r="GU411" s="198"/>
      <c r="GV411" s="198"/>
      <c r="GW411" s="198"/>
      <c r="GX411" s="198"/>
      <c r="GY411" s="198"/>
      <c r="GZ411" s="198"/>
      <c r="HA411" s="198"/>
      <c r="HB411" s="198"/>
      <c r="HC411" s="198"/>
      <c r="HD411" s="198"/>
      <c r="HE411" s="198"/>
      <c r="HF411" s="198"/>
      <c r="HG411" s="198"/>
      <c r="HH411" s="198"/>
      <c r="HI411" s="198"/>
      <c r="HJ411" s="198"/>
      <c r="HK411" s="198"/>
      <c r="HL411" s="198"/>
      <c r="HM411" s="198"/>
      <c r="HN411" s="198"/>
    </row>
    <row r="412" s="197" customFormat="1" spans="1:222">
      <c r="A412" s="210"/>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c r="GT412" s="198"/>
      <c r="GU412" s="198"/>
      <c r="GV412" s="198"/>
      <c r="GW412" s="198"/>
      <c r="GX412" s="198"/>
      <c r="GY412" s="198"/>
      <c r="GZ412" s="198"/>
      <c r="HA412" s="198"/>
      <c r="HB412" s="198"/>
      <c r="HC412" s="198"/>
      <c r="HD412" s="198"/>
      <c r="HE412" s="198"/>
      <c r="HF412" s="198"/>
      <c r="HG412" s="198"/>
      <c r="HH412" s="198"/>
      <c r="HI412" s="198"/>
      <c r="HJ412" s="198"/>
      <c r="HK412" s="198"/>
      <c r="HL412" s="198"/>
      <c r="HM412" s="198"/>
      <c r="HN412" s="198"/>
    </row>
    <row r="413" s="197" customFormat="1" spans="1:222">
      <c r="A413" s="210"/>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c r="GT413" s="198"/>
      <c r="GU413" s="198"/>
      <c r="GV413" s="198"/>
      <c r="GW413" s="198"/>
      <c r="GX413" s="198"/>
      <c r="GY413" s="198"/>
      <c r="GZ413" s="198"/>
      <c r="HA413" s="198"/>
      <c r="HB413" s="198"/>
      <c r="HC413" s="198"/>
      <c r="HD413" s="198"/>
      <c r="HE413" s="198"/>
      <c r="HF413" s="198"/>
      <c r="HG413" s="198"/>
      <c r="HH413" s="198"/>
      <c r="HI413" s="198"/>
      <c r="HJ413" s="198"/>
      <c r="HK413" s="198"/>
      <c r="HL413" s="198"/>
      <c r="HM413" s="198"/>
      <c r="HN413" s="198"/>
    </row>
    <row r="414" s="197" customFormat="1" spans="1:222">
      <c r="A414" s="210"/>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c r="GT414" s="198"/>
      <c r="GU414" s="198"/>
      <c r="GV414" s="198"/>
      <c r="GW414" s="198"/>
      <c r="GX414" s="198"/>
      <c r="GY414" s="198"/>
      <c r="GZ414" s="198"/>
      <c r="HA414" s="198"/>
      <c r="HB414" s="198"/>
      <c r="HC414" s="198"/>
      <c r="HD414" s="198"/>
      <c r="HE414" s="198"/>
      <c r="HF414" s="198"/>
      <c r="HG414" s="198"/>
      <c r="HH414" s="198"/>
      <c r="HI414" s="198"/>
      <c r="HJ414" s="198"/>
      <c r="HK414" s="198"/>
      <c r="HL414" s="198"/>
      <c r="HM414" s="198"/>
      <c r="HN414" s="198"/>
    </row>
    <row r="415" s="197" customFormat="1" spans="1:222">
      <c r="A415" s="210"/>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c r="GT415" s="198"/>
      <c r="GU415" s="198"/>
      <c r="GV415" s="198"/>
      <c r="GW415" s="198"/>
      <c r="GX415" s="198"/>
      <c r="GY415" s="198"/>
      <c r="GZ415" s="198"/>
      <c r="HA415" s="198"/>
      <c r="HB415" s="198"/>
      <c r="HC415" s="198"/>
      <c r="HD415" s="198"/>
      <c r="HE415" s="198"/>
      <c r="HF415" s="198"/>
      <c r="HG415" s="198"/>
      <c r="HH415" s="198"/>
      <c r="HI415" s="198"/>
      <c r="HJ415" s="198"/>
      <c r="HK415" s="198"/>
      <c r="HL415" s="198"/>
      <c r="HM415" s="198"/>
      <c r="HN415" s="198"/>
    </row>
    <row r="416" s="197" customFormat="1" spans="1:222">
      <c r="A416" s="210"/>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c r="GT416" s="198"/>
      <c r="GU416" s="198"/>
      <c r="GV416" s="198"/>
      <c r="GW416" s="198"/>
      <c r="GX416" s="198"/>
      <c r="GY416" s="198"/>
      <c r="GZ416" s="198"/>
      <c r="HA416" s="198"/>
      <c r="HB416" s="198"/>
      <c r="HC416" s="198"/>
      <c r="HD416" s="198"/>
      <c r="HE416" s="198"/>
      <c r="HF416" s="198"/>
      <c r="HG416" s="198"/>
      <c r="HH416" s="198"/>
      <c r="HI416" s="198"/>
      <c r="HJ416" s="198"/>
      <c r="HK416" s="198"/>
      <c r="HL416" s="198"/>
      <c r="HM416" s="198"/>
      <c r="HN416" s="198"/>
    </row>
    <row r="417" s="197" customFormat="1" spans="1:222">
      <c r="A417" s="210"/>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c r="GT417" s="198"/>
      <c r="GU417" s="198"/>
      <c r="GV417" s="198"/>
      <c r="GW417" s="198"/>
      <c r="GX417" s="198"/>
      <c r="GY417" s="198"/>
      <c r="GZ417" s="198"/>
      <c r="HA417" s="198"/>
      <c r="HB417" s="198"/>
      <c r="HC417" s="198"/>
      <c r="HD417" s="198"/>
      <c r="HE417" s="198"/>
      <c r="HF417" s="198"/>
      <c r="HG417" s="198"/>
      <c r="HH417" s="198"/>
      <c r="HI417" s="198"/>
      <c r="HJ417" s="198"/>
      <c r="HK417" s="198"/>
      <c r="HL417" s="198"/>
      <c r="HM417" s="198"/>
      <c r="HN417" s="198"/>
    </row>
    <row r="418" s="197" customFormat="1" spans="1:222">
      <c r="A418" s="210"/>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c r="GT418" s="198"/>
      <c r="GU418" s="198"/>
      <c r="GV418" s="198"/>
      <c r="GW418" s="198"/>
      <c r="GX418" s="198"/>
      <c r="GY418" s="198"/>
      <c r="GZ418" s="198"/>
      <c r="HA418" s="198"/>
      <c r="HB418" s="198"/>
      <c r="HC418" s="198"/>
      <c r="HD418" s="198"/>
      <c r="HE418" s="198"/>
      <c r="HF418" s="198"/>
      <c r="HG418" s="198"/>
      <c r="HH418" s="198"/>
      <c r="HI418" s="198"/>
      <c r="HJ418" s="198"/>
      <c r="HK418" s="198"/>
      <c r="HL418" s="198"/>
      <c r="HM418" s="198"/>
      <c r="HN418" s="198"/>
    </row>
    <row r="419" s="197" customFormat="1" spans="1:222">
      <c r="A419" s="210"/>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c r="GT419" s="198"/>
      <c r="GU419" s="198"/>
      <c r="GV419" s="198"/>
      <c r="GW419" s="198"/>
      <c r="GX419" s="198"/>
      <c r="GY419" s="198"/>
      <c r="GZ419" s="198"/>
      <c r="HA419" s="198"/>
      <c r="HB419" s="198"/>
      <c r="HC419" s="198"/>
      <c r="HD419" s="198"/>
      <c r="HE419" s="198"/>
      <c r="HF419" s="198"/>
      <c r="HG419" s="198"/>
      <c r="HH419" s="198"/>
      <c r="HI419" s="198"/>
      <c r="HJ419" s="198"/>
      <c r="HK419" s="198"/>
      <c r="HL419" s="198"/>
      <c r="HM419" s="198"/>
      <c r="HN419" s="198"/>
    </row>
    <row r="420" s="197" customFormat="1" spans="1:222">
      <c r="A420" s="210"/>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c r="GT420" s="198"/>
      <c r="GU420" s="198"/>
      <c r="GV420" s="198"/>
      <c r="GW420" s="198"/>
      <c r="GX420" s="198"/>
      <c r="GY420" s="198"/>
      <c r="GZ420" s="198"/>
      <c r="HA420" s="198"/>
      <c r="HB420" s="198"/>
      <c r="HC420" s="198"/>
      <c r="HD420" s="198"/>
      <c r="HE420" s="198"/>
      <c r="HF420" s="198"/>
      <c r="HG420" s="198"/>
      <c r="HH420" s="198"/>
      <c r="HI420" s="198"/>
      <c r="HJ420" s="198"/>
      <c r="HK420" s="198"/>
      <c r="HL420" s="198"/>
      <c r="HM420" s="198"/>
      <c r="HN420" s="198"/>
    </row>
  </sheetData>
  <mergeCells count="2">
    <mergeCell ref="A1:E1"/>
    <mergeCell ref="A13:E13"/>
  </mergeCells>
  <pageMargins left="0.707638888888889" right="0.707638888888889" top="0.747916666666667" bottom="0.747916666666667" header="0.313888888888889" footer="0.313888888888889"/>
  <pageSetup paperSize="9" scale="93" firstPageNumber="45" fitToHeight="0" orientation="portrait" useFirstPageNumber="1"/>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3"/>
  <sheetViews>
    <sheetView showZeros="0" workbookViewId="0">
      <selection activeCell="G13" sqref="G13"/>
    </sheetView>
  </sheetViews>
  <sheetFormatPr defaultColWidth="9" defaultRowHeight="14.25"/>
  <cols>
    <col min="1" max="1" width="34.875" style="180" customWidth="1"/>
    <col min="2" max="2" width="11.875" style="180" customWidth="1"/>
    <col min="3" max="3" width="10.25" style="180" customWidth="1"/>
    <col min="4" max="4" width="11.625" style="180" customWidth="1"/>
    <col min="5" max="5" width="12.625" style="180" customWidth="1"/>
    <col min="6" max="254" width="9" style="180"/>
    <col min="255" max="255" width="42.75" style="180" customWidth="1"/>
    <col min="256" max="256" width="11.875" style="180" customWidth="1"/>
    <col min="257" max="257" width="11.25" style="180" customWidth="1"/>
    <col min="258" max="258" width="11.625" style="180" customWidth="1"/>
    <col min="259" max="259" width="12.25" style="180" customWidth="1"/>
    <col min="260" max="510" width="9" style="180"/>
    <col min="511" max="511" width="42.75" style="180" customWidth="1"/>
    <col min="512" max="512" width="11.875" style="180" customWidth="1"/>
    <col min="513" max="513" width="11.25" style="180" customWidth="1"/>
    <col min="514" max="514" width="11.625" style="180" customWidth="1"/>
    <col min="515" max="515" width="12.25" style="180" customWidth="1"/>
    <col min="516" max="766" width="9" style="180"/>
    <col min="767" max="767" width="42.75" style="180" customWidth="1"/>
    <col min="768" max="768" width="11.875" style="180" customWidth="1"/>
    <col min="769" max="769" width="11.25" style="180" customWidth="1"/>
    <col min="770" max="770" width="11.625" style="180" customWidth="1"/>
    <col min="771" max="771" width="12.25" style="180" customWidth="1"/>
    <col min="772" max="1022" width="9" style="180"/>
    <col min="1023" max="1023" width="42.75" style="180" customWidth="1"/>
    <col min="1024" max="1024" width="11.875" style="180" customWidth="1"/>
    <col min="1025" max="1025" width="11.25" style="180" customWidth="1"/>
    <col min="1026" max="1026" width="11.625" style="180" customWidth="1"/>
    <col min="1027" max="1027" width="12.25" style="180" customWidth="1"/>
    <col min="1028" max="1278" width="9" style="180"/>
    <col min="1279" max="1279" width="42.75" style="180" customWidth="1"/>
    <col min="1280" max="1280" width="11.875" style="180" customWidth="1"/>
    <col min="1281" max="1281" width="11.25" style="180" customWidth="1"/>
    <col min="1282" max="1282" width="11.625" style="180" customWidth="1"/>
    <col min="1283" max="1283" width="12.25" style="180" customWidth="1"/>
    <col min="1284" max="1534" width="9" style="180"/>
    <col min="1535" max="1535" width="42.75" style="180" customWidth="1"/>
    <col min="1536" max="1536" width="11.875" style="180" customWidth="1"/>
    <col min="1537" max="1537" width="11.25" style="180" customWidth="1"/>
    <col min="1538" max="1538" width="11.625" style="180" customWidth="1"/>
    <col min="1539" max="1539" width="12.25" style="180" customWidth="1"/>
    <col min="1540" max="1790" width="9" style="180"/>
    <col min="1791" max="1791" width="42.75" style="180" customWidth="1"/>
    <col min="1792" max="1792" width="11.875" style="180" customWidth="1"/>
    <col min="1793" max="1793" width="11.25" style="180" customWidth="1"/>
    <col min="1794" max="1794" width="11.625" style="180" customWidth="1"/>
    <col min="1795" max="1795" width="12.25" style="180" customWidth="1"/>
    <col min="1796" max="2046" width="9" style="180"/>
    <col min="2047" max="2047" width="42.75" style="180" customWidth="1"/>
    <col min="2048" max="2048" width="11.875" style="180" customWidth="1"/>
    <col min="2049" max="2049" width="11.25" style="180" customWidth="1"/>
    <col min="2050" max="2050" width="11.625" style="180" customWidth="1"/>
    <col min="2051" max="2051" width="12.25" style="180" customWidth="1"/>
    <col min="2052" max="2302" width="9" style="180"/>
    <col min="2303" max="2303" width="42.75" style="180" customWidth="1"/>
    <col min="2304" max="2304" width="11.875" style="180" customWidth="1"/>
    <col min="2305" max="2305" width="11.25" style="180" customWidth="1"/>
    <col min="2306" max="2306" width="11.625" style="180" customWidth="1"/>
    <col min="2307" max="2307" width="12.25" style="180" customWidth="1"/>
    <col min="2308" max="2558" width="9" style="180"/>
    <col min="2559" max="2559" width="42.75" style="180" customWidth="1"/>
    <col min="2560" max="2560" width="11.875" style="180" customWidth="1"/>
    <col min="2561" max="2561" width="11.25" style="180" customWidth="1"/>
    <col min="2562" max="2562" width="11.625" style="180" customWidth="1"/>
    <col min="2563" max="2563" width="12.25" style="180" customWidth="1"/>
    <col min="2564" max="2814" width="9" style="180"/>
    <col min="2815" max="2815" width="42.75" style="180" customWidth="1"/>
    <col min="2816" max="2816" width="11.875" style="180" customWidth="1"/>
    <col min="2817" max="2817" width="11.25" style="180" customWidth="1"/>
    <col min="2818" max="2818" width="11.625" style="180" customWidth="1"/>
    <col min="2819" max="2819" width="12.25" style="180" customWidth="1"/>
    <col min="2820" max="3070" width="9" style="180"/>
    <col min="3071" max="3071" width="42.75" style="180" customWidth="1"/>
    <col min="3072" max="3072" width="11.875" style="180" customWidth="1"/>
    <col min="3073" max="3073" width="11.25" style="180" customWidth="1"/>
    <col min="3074" max="3074" width="11.625" style="180" customWidth="1"/>
    <col min="3075" max="3075" width="12.25" style="180" customWidth="1"/>
    <col min="3076" max="3326" width="9" style="180"/>
    <col min="3327" max="3327" width="42.75" style="180" customWidth="1"/>
    <col min="3328" max="3328" width="11.875" style="180" customWidth="1"/>
    <col min="3329" max="3329" width="11.25" style="180" customWidth="1"/>
    <col min="3330" max="3330" width="11.625" style="180" customWidth="1"/>
    <col min="3331" max="3331" width="12.25" style="180" customWidth="1"/>
    <col min="3332" max="3582" width="9" style="180"/>
    <col min="3583" max="3583" width="42.75" style="180" customWidth="1"/>
    <col min="3584" max="3584" width="11.875" style="180" customWidth="1"/>
    <col min="3585" max="3585" width="11.25" style="180" customWidth="1"/>
    <col min="3586" max="3586" width="11.625" style="180" customWidth="1"/>
    <col min="3587" max="3587" width="12.25" style="180" customWidth="1"/>
    <col min="3588" max="3838" width="9" style="180"/>
    <col min="3839" max="3839" width="42.75" style="180" customWidth="1"/>
    <col min="3840" max="3840" width="11.875" style="180" customWidth="1"/>
    <col min="3841" max="3841" width="11.25" style="180" customWidth="1"/>
    <col min="3842" max="3842" width="11.625" style="180" customWidth="1"/>
    <col min="3843" max="3843" width="12.25" style="180" customWidth="1"/>
    <col min="3844" max="4094" width="9" style="180"/>
    <col min="4095" max="4095" width="42.75" style="180" customWidth="1"/>
    <col min="4096" max="4096" width="11.875" style="180" customWidth="1"/>
    <col min="4097" max="4097" width="11.25" style="180" customWidth="1"/>
    <col min="4098" max="4098" width="11.625" style="180" customWidth="1"/>
    <col min="4099" max="4099" width="12.25" style="180" customWidth="1"/>
    <col min="4100" max="4350" width="9" style="180"/>
    <col min="4351" max="4351" width="42.75" style="180" customWidth="1"/>
    <col min="4352" max="4352" width="11.875" style="180" customWidth="1"/>
    <col min="4353" max="4353" width="11.25" style="180" customWidth="1"/>
    <col min="4354" max="4354" width="11.625" style="180" customWidth="1"/>
    <col min="4355" max="4355" width="12.25" style="180" customWidth="1"/>
    <col min="4356" max="4606" width="9" style="180"/>
    <col min="4607" max="4607" width="42.75" style="180" customWidth="1"/>
    <col min="4608" max="4608" width="11.875" style="180" customWidth="1"/>
    <col min="4609" max="4609" width="11.25" style="180" customWidth="1"/>
    <col min="4610" max="4610" width="11.625" style="180" customWidth="1"/>
    <col min="4611" max="4611" width="12.25" style="180" customWidth="1"/>
    <col min="4612" max="4862" width="9" style="180"/>
    <col min="4863" max="4863" width="42.75" style="180" customWidth="1"/>
    <col min="4864" max="4864" width="11.875" style="180" customWidth="1"/>
    <col min="4865" max="4865" width="11.25" style="180" customWidth="1"/>
    <col min="4866" max="4866" width="11.625" style="180" customWidth="1"/>
    <col min="4867" max="4867" width="12.25" style="180" customWidth="1"/>
    <col min="4868" max="5118" width="9" style="180"/>
    <col min="5119" max="5119" width="42.75" style="180" customWidth="1"/>
    <col min="5120" max="5120" width="11.875" style="180" customWidth="1"/>
    <col min="5121" max="5121" width="11.25" style="180" customWidth="1"/>
    <col min="5122" max="5122" width="11.625" style="180" customWidth="1"/>
    <col min="5123" max="5123" width="12.25" style="180" customWidth="1"/>
    <col min="5124" max="5374" width="9" style="180"/>
    <col min="5375" max="5375" width="42.75" style="180" customWidth="1"/>
    <col min="5376" max="5376" width="11.875" style="180" customWidth="1"/>
    <col min="5377" max="5377" width="11.25" style="180" customWidth="1"/>
    <col min="5378" max="5378" width="11.625" style="180" customWidth="1"/>
    <col min="5379" max="5379" width="12.25" style="180" customWidth="1"/>
    <col min="5380" max="5630" width="9" style="180"/>
    <col min="5631" max="5631" width="42.75" style="180" customWidth="1"/>
    <col min="5632" max="5632" width="11.875" style="180" customWidth="1"/>
    <col min="5633" max="5633" width="11.25" style="180" customWidth="1"/>
    <col min="5634" max="5634" width="11.625" style="180" customWidth="1"/>
    <col min="5635" max="5635" width="12.25" style="180" customWidth="1"/>
    <col min="5636" max="5886" width="9" style="180"/>
    <col min="5887" max="5887" width="42.75" style="180" customWidth="1"/>
    <col min="5888" max="5888" width="11.875" style="180" customWidth="1"/>
    <col min="5889" max="5889" width="11.25" style="180" customWidth="1"/>
    <col min="5890" max="5890" width="11.625" style="180" customWidth="1"/>
    <col min="5891" max="5891" width="12.25" style="180" customWidth="1"/>
    <col min="5892" max="6142" width="9" style="180"/>
    <col min="6143" max="6143" width="42.75" style="180" customWidth="1"/>
    <col min="6144" max="6144" width="11.875" style="180" customWidth="1"/>
    <col min="6145" max="6145" width="11.25" style="180" customWidth="1"/>
    <col min="6146" max="6146" width="11.625" style="180" customWidth="1"/>
    <col min="6147" max="6147" width="12.25" style="180" customWidth="1"/>
    <col min="6148" max="6398" width="9" style="180"/>
    <col min="6399" max="6399" width="42.75" style="180" customWidth="1"/>
    <col min="6400" max="6400" width="11.875" style="180" customWidth="1"/>
    <col min="6401" max="6401" width="11.25" style="180" customWidth="1"/>
    <col min="6402" max="6402" width="11.625" style="180" customWidth="1"/>
    <col min="6403" max="6403" width="12.25" style="180" customWidth="1"/>
    <col min="6404" max="6654" width="9" style="180"/>
    <col min="6655" max="6655" width="42.75" style="180" customWidth="1"/>
    <col min="6656" max="6656" width="11.875" style="180" customWidth="1"/>
    <col min="6657" max="6657" width="11.25" style="180" customWidth="1"/>
    <col min="6658" max="6658" width="11.625" style="180" customWidth="1"/>
    <col min="6659" max="6659" width="12.25" style="180" customWidth="1"/>
    <col min="6660" max="6910" width="9" style="180"/>
    <col min="6911" max="6911" width="42.75" style="180" customWidth="1"/>
    <col min="6912" max="6912" width="11.875" style="180" customWidth="1"/>
    <col min="6913" max="6913" width="11.25" style="180" customWidth="1"/>
    <col min="6914" max="6914" width="11.625" style="180" customWidth="1"/>
    <col min="6915" max="6915" width="12.25" style="180" customWidth="1"/>
    <col min="6916" max="7166" width="9" style="180"/>
    <col min="7167" max="7167" width="42.75" style="180" customWidth="1"/>
    <col min="7168" max="7168" width="11.875" style="180" customWidth="1"/>
    <col min="7169" max="7169" width="11.25" style="180" customWidth="1"/>
    <col min="7170" max="7170" width="11.625" style="180" customWidth="1"/>
    <col min="7171" max="7171" width="12.25" style="180" customWidth="1"/>
    <col min="7172" max="7422" width="9" style="180"/>
    <col min="7423" max="7423" width="42.75" style="180" customWidth="1"/>
    <col min="7424" max="7424" width="11.875" style="180" customWidth="1"/>
    <col min="7425" max="7425" width="11.25" style="180" customWidth="1"/>
    <col min="7426" max="7426" width="11.625" style="180" customWidth="1"/>
    <col min="7427" max="7427" width="12.25" style="180" customWidth="1"/>
    <col min="7428" max="7678" width="9" style="180"/>
    <col min="7679" max="7679" width="42.75" style="180" customWidth="1"/>
    <col min="7680" max="7680" width="11.875" style="180" customWidth="1"/>
    <col min="7681" max="7681" width="11.25" style="180" customWidth="1"/>
    <col min="7682" max="7682" width="11.625" style="180" customWidth="1"/>
    <col min="7683" max="7683" width="12.25" style="180" customWidth="1"/>
    <col min="7684" max="7934" width="9" style="180"/>
    <col min="7935" max="7935" width="42.75" style="180" customWidth="1"/>
    <col min="7936" max="7936" width="11.875" style="180" customWidth="1"/>
    <col min="7937" max="7937" width="11.25" style="180" customWidth="1"/>
    <col min="7938" max="7938" width="11.625" style="180" customWidth="1"/>
    <col min="7939" max="7939" width="12.25" style="180" customWidth="1"/>
    <col min="7940" max="8190" width="9" style="180"/>
    <col min="8191" max="8191" width="42.75" style="180" customWidth="1"/>
    <col min="8192" max="8192" width="11.875" style="180" customWidth="1"/>
    <col min="8193" max="8193" width="11.25" style="180" customWidth="1"/>
    <col min="8194" max="8194" width="11.625" style="180" customWidth="1"/>
    <col min="8195" max="8195" width="12.25" style="180" customWidth="1"/>
    <col min="8196" max="8446" width="9" style="180"/>
    <col min="8447" max="8447" width="42.75" style="180" customWidth="1"/>
    <col min="8448" max="8448" width="11.875" style="180" customWidth="1"/>
    <col min="8449" max="8449" width="11.25" style="180" customWidth="1"/>
    <col min="8450" max="8450" width="11.625" style="180" customWidth="1"/>
    <col min="8451" max="8451" width="12.25" style="180" customWidth="1"/>
    <col min="8452" max="8702" width="9" style="180"/>
    <col min="8703" max="8703" width="42.75" style="180" customWidth="1"/>
    <col min="8704" max="8704" width="11.875" style="180" customWidth="1"/>
    <col min="8705" max="8705" width="11.25" style="180" customWidth="1"/>
    <col min="8706" max="8706" width="11.625" style="180" customWidth="1"/>
    <col min="8707" max="8707" width="12.25" style="180" customWidth="1"/>
    <col min="8708" max="8958" width="9" style="180"/>
    <col min="8959" max="8959" width="42.75" style="180" customWidth="1"/>
    <col min="8960" max="8960" width="11.875" style="180" customWidth="1"/>
    <col min="8961" max="8961" width="11.25" style="180" customWidth="1"/>
    <col min="8962" max="8962" width="11.625" style="180" customWidth="1"/>
    <col min="8963" max="8963" width="12.25" style="180" customWidth="1"/>
    <col min="8964" max="9214" width="9" style="180"/>
    <col min="9215" max="9215" width="42.75" style="180" customWidth="1"/>
    <col min="9216" max="9216" width="11.875" style="180" customWidth="1"/>
    <col min="9217" max="9217" width="11.25" style="180" customWidth="1"/>
    <col min="9218" max="9218" width="11.625" style="180" customWidth="1"/>
    <col min="9219" max="9219" width="12.25" style="180" customWidth="1"/>
    <col min="9220" max="9470" width="9" style="180"/>
    <col min="9471" max="9471" width="42.75" style="180" customWidth="1"/>
    <col min="9472" max="9472" width="11.875" style="180" customWidth="1"/>
    <col min="9473" max="9473" width="11.25" style="180" customWidth="1"/>
    <col min="9474" max="9474" width="11.625" style="180" customWidth="1"/>
    <col min="9475" max="9475" width="12.25" style="180" customWidth="1"/>
    <col min="9476" max="9726" width="9" style="180"/>
    <col min="9727" max="9727" width="42.75" style="180" customWidth="1"/>
    <col min="9728" max="9728" width="11.875" style="180" customWidth="1"/>
    <col min="9729" max="9729" width="11.25" style="180" customWidth="1"/>
    <col min="9730" max="9730" width="11.625" style="180" customWidth="1"/>
    <col min="9731" max="9731" width="12.25" style="180" customWidth="1"/>
    <col min="9732" max="9982" width="9" style="180"/>
    <col min="9983" max="9983" width="42.75" style="180" customWidth="1"/>
    <col min="9984" max="9984" width="11.875" style="180" customWidth="1"/>
    <col min="9985" max="9985" width="11.25" style="180" customWidth="1"/>
    <col min="9986" max="9986" width="11.625" style="180" customWidth="1"/>
    <col min="9987" max="9987" width="12.25" style="180" customWidth="1"/>
    <col min="9988" max="10238" width="9" style="180"/>
    <col min="10239" max="10239" width="42.75" style="180" customWidth="1"/>
    <col min="10240" max="10240" width="11.875" style="180" customWidth="1"/>
    <col min="10241" max="10241" width="11.25" style="180" customWidth="1"/>
    <col min="10242" max="10242" width="11.625" style="180" customWidth="1"/>
    <col min="10243" max="10243" width="12.25" style="180" customWidth="1"/>
    <col min="10244" max="10494" width="9" style="180"/>
    <col min="10495" max="10495" width="42.75" style="180" customWidth="1"/>
    <col min="10496" max="10496" width="11.875" style="180" customWidth="1"/>
    <col min="10497" max="10497" width="11.25" style="180" customWidth="1"/>
    <col min="10498" max="10498" width="11.625" style="180" customWidth="1"/>
    <col min="10499" max="10499" width="12.25" style="180" customWidth="1"/>
    <col min="10500" max="10750" width="9" style="180"/>
    <col min="10751" max="10751" width="42.75" style="180" customWidth="1"/>
    <col min="10752" max="10752" width="11.875" style="180" customWidth="1"/>
    <col min="10753" max="10753" width="11.25" style="180" customWidth="1"/>
    <col min="10754" max="10754" width="11.625" style="180" customWidth="1"/>
    <col min="10755" max="10755" width="12.25" style="180" customWidth="1"/>
    <col min="10756" max="11006" width="9" style="180"/>
    <col min="11007" max="11007" width="42.75" style="180" customWidth="1"/>
    <col min="11008" max="11008" width="11.875" style="180" customWidth="1"/>
    <col min="11009" max="11009" width="11.25" style="180" customWidth="1"/>
    <col min="11010" max="11010" width="11.625" style="180" customWidth="1"/>
    <col min="11011" max="11011" width="12.25" style="180" customWidth="1"/>
    <col min="11012" max="11262" width="9" style="180"/>
    <col min="11263" max="11263" width="42.75" style="180" customWidth="1"/>
    <col min="11264" max="11264" width="11.875" style="180" customWidth="1"/>
    <col min="11265" max="11265" width="11.25" style="180" customWidth="1"/>
    <col min="11266" max="11266" width="11.625" style="180" customWidth="1"/>
    <col min="11267" max="11267" width="12.25" style="180" customWidth="1"/>
    <col min="11268" max="11518" width="9" style="180"/>
    <col min="11519" max="11519" width="42.75" style="180" customWidth="1"/>
    <col min="11520" max="11520" width="11.875" style="180" customWidth="1"/>
    <col min="11521" max="11521" width="11.25" style="180" customWidth="1"/>
    <col min="11522" max="11522" width="11.625" style="180" customWidth="1"/>
    <col min="11523" max="11523" width="12.25" style="180" customWidth="1"/>
    <col min="11524" max="11774" width="9" style="180"/>
    <col min="11775" max="11775" width="42.75" style="180" customWidth="1"/>
    <col min="11776" max="11776" width="11.875" style="180" customWidth="1"/>
    <col min="11777" max="11777" width="11.25" style="180" customWidth="1"/>
    <col min="11778" max="11778" width="11.625" style="180" customWidth="1"/>
    <col min="11779" max="11779" width="12.25" style="180" customWidth="1"/>
    <col min="11780" max="12030" width="9" style="180"/>
    <col min="12031" max="12031" width="42.75" style="180" customWidth="1"/>
    <col min="12032" max="12032" width="11.875" style="180" customWidth="1"/>
    <col min="12033" max="12033" width="11.25" style="180" customWidth="1"/>
    <col min="12034" max="12034" width="11.625" style="180" customWidth="1"/>
    <col min="12035" max="12035" width="12.25" style="180" customWidth="1"/>
    <col min="12036" max="12286" width="9" style="180"/>
    <col min="12287" max="12287" width="42.75" style="180" customWidth="1"/>
    <col min="12288" max="12288" width="11.875" style="180" customWidth="1"/>
    <col min="12289" max="12289" width="11.25" style="180" customWidth="1"/>
    <col min="12290" max="12290" width="11.625" style="180" customWidth="1"/>
    <col min="12291" max="12291" width="12.25" style="180" customWidth="1"/>
    <col min="12292" max="12542" width="9" style="180"/>
    <col min="12543" max="12543" width="42.75" style="180" customWidth="1"/>
    <col min="12544" max="12544" width="11.875" style="180" customWidth="1"/>
    <col min="12545" max="12545" width="11.25" style="180" customWidth="1"/>
    <col min="12546" max="12546" width="11.625" style="180" customWidth="1"/>
    <col min="12547" max="12547" width="12.25" style="180" customWidth="1"/>
    <col min="12548" max="12798" width="9" style="180"/>
    <col min="12799" max="12799" width="42.75" style="180" customWidth="1"/>
    <col min="12800" max="12800" width="11.875" style="180" customWidth="1"/>
    <col min="12801" max="12801" width="11.25" style="180" customWidth="1"/>
    <col min="12802" max="12802" width="11.625" style="180" customWidth="1"/>
    <col min="12803" max="12803" width="12.25" style="180" customWidth="1"/>
    <col min="12804" max="13054" width="9" style="180"/>
    <col min="13055" max="13055" width="42.75" style="180" customWidth="1"/>
    <col min="13056" max="13056" width="11.875" style="180" customWidth="1"/>
    <col min="13057" max="13057" width="11.25" style="180" customWidth="1"/>
    <col min="13058" max="13058" width="11.625" style="180" customWidth="1"/>
    <col min="13059" max="13059" width="12.25" style="180" customWidth="1"/>
    <col min="13060" max="13310" width="9" style="180"/>
    <col min="13311" max="13311" width="42.75" style="180" customWidth="1"/>
    <col min="13312" max="13312" width="11.875" style="180" customWidth="1"/>
    <col min="13313" max="13313" width="11.25" style="180" customWidth="1"/>
    <col min="13314" max="13314" width="11.625" style="180" customWidth="1"/>
    <col min="13315" max="13315" width="12.25" style="180" customWidth="1"/>
    <col min="13316" max="13566" width="9" style="180"/>
    <col min="13567" max="13567" width="42.75" style="180" customWidth="1"/>
    <col min="13568" max="13568" width="11.875" style="180" customWidth="1"/>
    <col min="13569" max="13569" width="11.25" style="180" customWidth="1"/>
    <col min="13570" max="13570" width="11.625" style="180" customWidth="1"/>
    <col min="13571" max="13571" width="12.25" style="180" customWidth="1"/>
    <col min="13572" max="13822" width="9" style="180"/>
    <col min="13823" max="13823" width="42.75" style="180" customWidth="1"/>
    <col min="13824" max="13824" width="11.875" style="180" customWidth="1"/>
    <col min="13825" max="13825" width="11.25" style="180" customWidth="1"/>
    <col min="13826" max="13826" width="11.625" style="180" customWidth="1"/>
    <col min="13827" max="13827" width="12.25" style="180" customWidth="1"/>
    <col min="13828" max="14078" width="9" style="180"/>
    <col min="14079" max="14079" width="42.75" style="180" customWidth="1"/>
    <col min="14080" max="14080" width="11.875" style="180" customWidth="1"/>
    <col min="14081" max="14081" width="11.25" style="180" customWidth="1"/>
    <col min="14082" max="14082" width="11.625" style="180" customWidth="1"/>
    <col min="14083" max="14083" width="12.25" style="180" customWidth="1"/>
    <col min="14084" max="14334" width="9" style="180"/>
    <col min="14335" max="14335" width="42.75" style="180" customWidth="1"/>
    <col min="14336" max="14336" width="11.875" style="180" customWidth="1"/>
    <col min="14337" max="14337" width="11.25" style="180" customWidth="1"/>
    <col min="14338" max="14338" width="11.625" style="180" customWidth="1"/>
    <col min="14339" max="14339" width="12.25" style="180" customWidth="1"/>
    <col min="14340" max="14590" width="9" style="180"/>
    <col min="14591" max="14591" width="42.75" style="180" customWidth="1"/>
    <col min="14592" max="14592" width="11.875" style="180" customWidth="1"/>
    <col min="14593" max="14593" width="11.25" style="180" customWidth="1"/>
    <col min="14594" max="14594" width="11.625" style="180" customWidth="1"/>
    <col min="14595" max="14595" width="12.25" style="180" customWidth="1"/>
    <col min="14596" max="14846" width="9" style="180"/>
    <col min="14847" max="14847" width="42.75" style="180" customWidth="1"/>
    <col min="14848" max="14848" width="11.875" style="180" customWidth="1"/>
    <col min="14849" max="14849" width="11.25" style="180" customWidth="1"/>
    <col min="14850" max="14850" width="11.625" style="180" customWidth="1"/>
    <col min="14851" max="14851" width="12.25" style="180" customWidth="1"/>
    <col min="14852" max="15102" width="9" style="180"/>
    <col min="15103" max="15103" width="42.75" style="180" customWidth="1"/>
    <col min="15104" max="15104" width="11.875" style="180" customWidth="1"/>
    <col min="15105" max="15105" width="11.25" style="180" customWidth="1"/>
    <col min="15106" max="15106" width="11.625" style="180" customWidth="1"/>
    <col min="15107" max="15107" width="12.25" style="180" customWidth="1"/>
    <col min="15108" max="15358" width="9" style="180"/>
    <col min="15359" max="15359" width="42.75" style="180" customWidth="1"/>
    <col min="15360" max="15360" width="11.875" style="180" customWidth="1"/>
    <col min="15361" max="15361" width="11.25" style="180" customWidth="1"/>
    <col min="15362" max="15362" width="11.625" style="180" customWidth="1"/>
    <col min="15363" max="15363" width="12.25" style="180" customWidth="1"/>
    <col min="15364" max="15614" width="9" style="180"/>
    <col min="15615" max="15615" width="42.75" style="180" customWidth="1"/>
    <col min="15616" max="15616" width="11.875" style="180" customWidth="1"/>
    <col min="15617" max="15617" width="11.25" style="180" customWidth="1"/>
    <col min="15618" max="15618" width="11.625" style="180" customWidth="1"/>
    <col min="15619" max="15619" width="12.25" style="180" customWidth="1"/>
    <col min="15620" max="15870" width="9" style="180"/>
    <col min="15871" max="15871" width="42.75" style="180" customWidth="1"/>
    <col min="15872" max="15872" width="11.875" style="180" customWidth="1"/>
    <col min="15873" max="15873" width="11.25" style="180" customWidth="1"/>
    <col min="15874" max="15874" width="11.625" style="180" customWidth="1"/>
    <col min="15875" max="15875" width="12.25" style="180" customWidth="1"/>
    <col min="15876" max="16126" width="9" style="180"/>
    <col min="16127" max="16127" width="42.75" style="180" customWidth="1"/>
    <col min="16128" max="16128" width="11.875" style="180" customWidth="1"/>
    <col min="16129" max="16129" width="11.25" style="180" customWidth="1"/>
    <col min="16130" max="16130" width="11.625" style="180" customWidth="1"/>
    <col min="16131" max="16131" width="12.25" style="180" customWidth="1"/>
    <col min="16132" max="16384" width="9" style="180"/>
  </cols>
  <sheetData>
    <row r="1" s="175" customFormat="1" ht="32.25" customHeight="1" spans="1:5">
      <c r="A1" s="181" t="s">
        <v>1493</v>
      </c>
      <c r="B1" s="181"/>
      <c r="C1" s="181"/>
      <c r="D1" s="181"/>
      <c r="E1" s="181"/>
    </row>
    <row r="2" ht="18.75" customHeight="1" spans="1:5">
      <c r="A2" s="182" t="s">
        <v>1485</v>
      </c>
      <c r="E2" s="183" t="s">
        <v>54</v>
      </c>
    </row>
    <row r="3" s="176" customFormat="1" ht="45" customHeight="1" spans="1:5">
      <c r="A3" s="184" t="s">
        <v>55</v>
      </c>
      <c r="B3" s="185" t="s">
        <v>56</v>
      </c>
      <c r="C3" s="185" t="s">
        <v>57</v>
      </c>
      <c r="D3" s="160" t="s">
        <v>58</v>
      </c>
      <c r="E3" s="160" t="s">
        <v>59</v>
      </c>
    </row>
    <row r="4" ht="20.1" customHeight="1" spans="1:5">
      <c r="A4" s="186" t="s">
        <v>1494</v>
      </c>
      <c r="B4" s="187"/>
      <c r="C4" s="187"/>
      <c r="D4" s="188"/>
      <c r="E4" s="188"/>
    </row>
    <row r="5" ht="20.1" customHeight="1" spans="1:5">
      <c r="A5" s="186" t="s">
        <v>1495</v>
      </c>
      <c r="B5" s="187"/>
      <c r="C5" s="187"/>
      <c r="D5" s="188"/>
      <c r="E5" s="188"/>
    </row>
    <row r="6" ht="20.1" customHeight="1" spans="1:5">
      <c r="A6" s="186" t="s">
        <v>1496</v>
      </c>
      <c r="B6" s="187"/>
      <c r="C6" s="187"/>
      <c r="D6" s="188"/>
      <c r="E6" s="188"/>
    </row>
    <row r="7" ht="20.1" customHeight="1" spans="1:5">
      <c r="A7" s="186" t="s">
        <v>1497</v>
      </c>
      <c r="B7" s="187"/>
      <c r="C7" s="187"/>
      <c r="D7" s="188"/>
      <c r="E7" s="188"/>
    </row>
    <row r="8" ht="20.1" customHeight="1" spans="1:5">
      <c r="A8" s="186" t="s">
        <v>1498</v>
      </c>
      <c r="B8" s="187"/>
      <c r="C8" s="187"/>
      <c r="D8" s="188"/>
      <c r="E8" s="188"/>
    </row>
    <row r="9" s="177" customFormat="1" ht="20.1" customHeight="1" spans="1:5">
      <c r="A9" s="189" t="s">
        <v>122</v>
      </c>
      <c r="B9" s="190"/>
      <c r="C9" s="190"/>
      <c r="D9" s="191"/>
      <c r="E9" s="191"/>
    </row>
    <row r="10" s="177" customFormat="1" ht="20.1" customHeight="1" spans="1:5">
      <c r="A10" s="186" t="s">
        <v>1499</v>
      </c>
      <c r="B10" s="190"/>
      <c r="C10" s="190"/>
      <c r="D10" s="191"/>
      <c r="E10" s="191"/>
    </row>
    <row r="11" s="178" customFormat="1" ht="20.1" customHeight="1" spans="1:5">
      <c r="A11" s="186" t="s">
        <v>1500</v>
      </c>
      <c r="B11" s="190"/>
      <c r="C11" s="190"/>
      <c r="D11" s="191"/>
      <c r="E11" s="191"/>
    </row>
    <row r="12" s="179" customFormat="1" ht="20.1" customHeight="1" spans="1:31">
      <c r="A12" s="189" t="s">
        <v>133</v>
      </c>
      <c r="B12" s="190"/>
      <c r="C12" s="190"/>
      <c r="D12" s="191"/>
      <c r="E12" s="191"/>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row>
    <row r="13" ht="23.25" customHeight="1" spans="1:1">
      <c r="A13" s="193"/>
    </row>
  </sheetData>
  <mergeCells count="1">
    <mergeCell ref="A1:E1"/>
  </mergeCells>
  <pageMargins left="0.707638888888889" right="0.707638888888889" top="0.747916666666667" bottom="0.747916666666667" header="0.313888888888889" footer="0.313888888888889"/>
  <pageSetup paperSize="9" firstPageNumber="46" orientation="portrait" useFirstPageNumber="1"/>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Zeros="0" workbookViewId="0">
      <selection activeCell="J22" sqref="J22"/>
    </sheetView>
  </sheetViews>
  <sheetFormatPr defaultColWidth="9" defaultRowHeight="14.25"/>
  <cols>
    <col min="1" max="1" width="36.25" style="150" customWidth="1"/>
    <col min="2" max="2" width="11.625" style="150" customWidth="1"/>
    <col min="3" max="3" width="12.125" style="150" customWidth="1"/>
    <col min="4" max="4" width="11.625" style="150" customWidth="1"/>
    <col min="5" max="5" width="11.375" style="150" customWidth="1"/>
    <col min="6" max="6" width="45" style="150" customWidth="1"/>
    <col min="7" max="9" width="9" style="150"/>
    <col min="10" max="10" width="45" style="150" customWidth="1"/>
    <col min="11" max="16384" width="9" style="150"/>
  </cols>
  <sheetData>
    <row r="1" ht="20.25" spans="1:5">
      <c r="A1" s="151" t="s">
        <v>1501</v>
      </c>
      <c r="B1" s="151"/>
      <c r="C1" s="151"/>
      <c r="D1" s="151"/>
      <c r="E1" s="151"/>
    </row>
    <row r="2" ht="18" customHeight="1" spans="1:5">
      <c r="A2" s="152"/>
      <c r="B2" s="153"/>
      <c r="C2" s="153"/>
      <c r="D2" s="154"/>
      <c r="E2" s="155" t="s">
        <v>54</v>
      </c>
    </row>
    <row r="3" ht="42.75" customHeight="1" spans="1:5">
      <c r="A3" s="156" t="s">
        <v>1502</v>
      </c>
      <c r="B3" s="157" t="s">
        <v>56</v>
      </c>
      <c r="C3" s="158" t="s">
        <v>57</v>
      </c>
      <c r="D3" s="159" t="s">
        <v>58</v>
      </c>
      <c r="E3" s="160" t="s">
        <v>59</v>
      </c>
    </row>
    <row r="4" s="148" customFormat="1" ht="20.1" customHeight="1" spans="1:5">
      <c r="A4" s="161" t="s">
        <v>1503</v>
      </c>
      <c r="B4" s="162"/>
      <c r="C4" s="162"/>
      <c r="D4" s="163"/>
      <c r="E4" s="164"/>
    </row>
    <row r="5" s="149" customFormat="1" ht="20.1" customHeight="1" spans="1:5">
      <c r="A5" s="165" t="s">
        <v>1504</v>
      </c>
      <c r="B5" s="166"/>
      <c r="C5" s="166"/>
      <c r="D5" s="167"/>
      <c r="E5" s="168"/>
    </row>
    <row r="6" ht="20.1" customHeight="1" spans="1:5">
      <c r="A6" s="128" t="s">
        <v>1505</v>
      </c>
      <c r="B6" s="169"/>
      <c r="C6" s="169"/>
      <c r="D6" s="170"/>
      <c r="E6" s="171"/>
    </row>
    <row r="7" ht="20.1" customHeight="1" spans="1:5">
      <c r="A7" s="128" t="s">
        <v>1506</v>
      </c>
      <c r="B7" s="169"/>
      <c r="C7" s="169"/>
      <c r="D7" s="170"/>
      <c r="E7" s="171"/>
    </row>
    <row r="8" ht="20.1" customHeight="1" spans="1:5">
      <c r="A8" s="128" t="s">
        <v>1507</v>
      </c>
      <c r="B8" s="169"/>
      <c r="C8" s="169"/>
      <c r="D8" s="170"/>
      <c r="E8" s="171"/>
    </row>
    <row r="9" ht="20.1" customHeight="1" spans="1:5">
      <c r="A9" s="128" t="s">
        <v>1508</v>
      </c>
      <c r="B9" s="169"/>
      <c r="C9" s="169"/>
      <c r="D9" s="170"/>
      <c r="E9" s="171"/>
    </row>
    <row r="10" ht="20.1" customHeight="1" spans="1:5">
      <c r="A10" s="128" t="s">
        <v>1509</v>
      </c>
      <c r="B10" s="169"/>
      <c r="C10" s="169"/>
      <c r="D10" s="170"/>
      <c r="E10" s="171"/>
    </row>
    <row r="11" ht="20.1" customHeight="1" spans="1:5">
      <c r="A11" s="128" t="s">
        <v>1510</v>
      </c>
      <c r="B11" s="169"/>
      <c r="C11" s="169"/>
      <c r="D11" s="170"/>
      <c r="E11" s="171"/>
    </row>
    <row r="12" ht="20.1" customHeight="1" spans="1:5">
      <c r="A12" s="128" t="s">
        <v>1511</v>
      </c>
      <c r="B12" s="169"/>
      <c r="C12" s="169"/>
      <c r="D12" s="170"/>
      <c r="E12" s="171"/>
    </row>
    <row r="13" ht="20.1" customHeight="1" spans="1:5">
      <c r="A13" s="128" t="s">
        <v>1512</v>
      </c>
      <c r="B13" s="169"/>
      <c r="C13" s="169"/>
      <c r="D13" s="170"/>
      <c r="E13" s="171"/>
    </row>
    <row r="14" ht="20.1" customHeight="1" spans="1:5">
      <c r="A14" s="128" t="s">
        <v>1513</v>
      </c>
      <c r="B14" s="169"/>
      <c r="C14" s="169"/>
      <c r="D14" s="170"/>
      <c r="E14" s="171"/>
    </row>
    <row r="15" ht="20.1" customHeight="1" spans="1:6">
      <c r="A15" s="128" t="s">
        <v>1514</v>
      </c>
      <c r="B15" s="169"/>
      <c r="C15" s="169"/>
      <c r="D15" s="170"/>
      <c r="E15" s="171"/>
      <c r="F15" s="111"/>
    </row>
    <row r="16" ht="20.1" customHeight="1" spans="1:5">
      <c r="A16" s="128" t="s">
        <v>1515</v>
      </c>
      <c r="B16" s="169"/>
      <c r="C16" s="169"/>
      <c r="D16" s="170"/>
      <c r="E16" s="171"/>
    </row>
    <row r="17" s="148" customFormat="1" ht="20.1" customHeight="1" spans="1:5">
      <c r="A17" s="161" t="s">
        <v>1516</v>
      </c>
      <c r="B17" s="162"/>
      <c r="C17" s="162"/>
      <c r="D17" s="163"/>
      <c r="E17" s="164"/>
    </row>
    <row r="18" s="149" customFormat="1" ht="20.1" customHeight="1" spans="1:5">
      <c r="A18" s="165" t="s">
        <v>1517</v>
      </c>
      <c r="B18" s="166"/>
      <c r="C18" s="166"/>
      <c r="D18" s="167"/>
      <c r="E18" s="168"/>
    </row>
    <row r="19" ht="20.1" customHeight="1" spans="1:5">
      <c r="A19" s="128" t="s">
        <v>1518</v>
      </c>
      <c r="B19" s="169"/>
      <c r="C19" s="169"/>
      <c r="D19" s="170"/>
      <c r="E19" s="171"/>
    </row>
    <row r="20" ht="20.1" customHeight="1" spans="1:5">
      <c r="A20" s="128" t="s">
        <v>1519</v>
      </c>
      <c r="B20" s="169"/>
      <c r="C20" s="169"/>
      <c r="D20" s="170"/>
      <c r="E20" s="171"/>
    </row>
    <row r="21" ht="20.1" customHeight="1" spans="1:5">
      <c r="A21" s="128" t="s">
        <v>1520</v>
      </c>
      <c r="B21" s="169"/>
      <c r="C21" s="169"/>
      <c r="D21" s="170"/>
      <c r="E21" s="171"/>
    </row>
    <row r="22" s="149" customFormat="1" ht="20.1" customHeight="1" spans="1:5">
      <c r="A22" s="165" t="s">
        <v>1521</v>
      </c>
      <c r="B22" s="166"/>
      <c r="C22" s="166"/>
      <c r="D22" s="167"/>
      <c r="E22" s="168"/>
    </row>
    <row r="23" ht="20.1" customHeight="1" spans="1:5">
      <c r="A23" s="128" t="s">
        <v>1522</v>
      </c>
      <c r="B23" s="169"/>
      <c r="C23" s="169"/>
      <c r="D23" s="170"/>
      <c r="E23" s="171"/>
    </row>
    <row r="24" s="148" customFormat="1" ht="20.1" customHeight="1" spans="1:9">
      <c r="A24" s="144" t="s">
        <v>1417</v>
      </c>
      <c r="B24" s="162"/>
      <c r="C24" s="162"/>
      <c r="D24" s="163"/>
      <c r="E24" s="164"/>
      <c r="H24" s="172"/>
      <c r="I24" s="172"/>
    </row>
    <row r="25" ht="20.1" customHeight="1" spans="1:5">
      <c r="A25" s="173" t="s">
        <v>1491</v>
      </c>
      <c r="B25" s="169"/>
      <c r="C25" s="169"/>
      <c r="D25" s="170"/>
      <c r="E25" s="171"/>
    </row>
    <row r="26" ht="20.1" customHeight="1" spans="1:5">
      <c r="A26" s="174" t="s">
        <v>1523</v>
      </c>
      <c r="B26" s="169"/>
      <c r="C26" s="169"/>
      <c r="D26" s="170"/>
      <c r="E26" s="171"/>
    </row>
    <row r="27" s="148" customFormat="1" ht="20.1" customHeight="1" spans="1:5">
      <c r="A27" s="144" t="s">
        <v>96</v>
      </c>
      <c r="B27" s="162"/>
      <c r="C27" s="162"/>
      <c r="D27" s="163"/>
      <c r="E27" s="164"/>
    </row>
    <row r="28" ht="28.5" customHeight="1" spans="1:5">
      <c r="A28" s="113" t="s">
        <v>1524</v>
      </c>
      <c r="B28" s="113"/>
      <c r="C28" s="113"/>
      <c r="D28" s="113"/>
      <c r="E28" s="113"/>
    </row>
  </sheetData>
  <mergeCells count="2">
    <mergeCell ref="A1:E1"/>
    <mergeCell ref="A28:E28"/>
  </mergeCells>
  <pageMargins left="0.707638888888889" right="0.707638888888889" top="0.747916666666667" bottom="0.747916666666667" header="0.313888888888889" footer="0.313888888888889"/>
  <pageSetup paperSize="9" scale="98" firstPageNumber="47" fitToHeight="0" orientation="portrait" useFirstPageNumber="1"/>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showZeros="0" zoomScale="105" zoomScaleNormal="105" workbookViewId="0">
      <selection activeCell="K6" sqref="K6"/>
    </sheetView>
  </sheetViews>
  <sheetFormatPr defaultColWidth="9" defaultRowHeight="14.25"/>
  <cols>
    <col min="1" max="1" width="18.75" style="111" customWidth="1"/>
    <col min="2" max="2" width="37.5" style="111" customWidth="1"/>
    <col min="3" max="4" width="11.375" style="111" customWidth="1"/>
    <col min="5" max="5" width="11.25" style="111" customWidth="1"/>
    <col min="6" max="6" width="13.25" style="111" customWidth="1"/>
    <col min="7" max="7" width="16.125" style="111" customWidth="1"/>
    <col min="8" max="8" width="6.5" style="111" customWidth="1"/>
    <col min="9" max="16384" width="9" style="111"/>
  </cols>
  <sheetData>
    <row r="1" ht="28.9" customHeight="1" spans="1:7">
      <c r="A1" s="112" t="s">
        <v>1525</v>
      </c>
      <c r="B1" s="112"/>
      <c r="C1" s="112"/>
      <c r="D1" s="112"/>
      <c r="E1" s="112"/>
      <c r="F1" s="112"/>
      <c r="G1" s="112"/>
    </row>
    <row r="2" spans="1:11">
      <c r="A2" s="113" t="s">
        <v>1524</v>
      </c>
      <c r="B2" s="113"/>
      <c r="C2" s="113"/>
      <c r="D2" s="113"/>
      <c r="E2" s="113"/>
      <c r="G2" s="114" t="s">
        <v>54</v>
      </c>
      <c r="H2" s="115"/>
      <c r="K2" s="114"/>
    </row>
    <row r="3" ht="28.9" customHeight="1" spans="1:7">
      <c r="A3" s="116" t="s">
        <v>1502</v>
      </c>
      <c r="B3" s="116" t="s">
        <v>1526</v>
      </c>
      <c r="C3" s="116" t="s">
        <v>56</v>
      </c>
      <c r="D3" s="117" t="s">
        <v>57</v>
      </c>
      <c r="E3" s="117" t="s">
        <v>1527</v>
      </c>
      <c r="F3" s="117" t="s">
        <v>1528</v>
      </c>
      <c r="G3" s="116" t="s">
        <v>1529</v>
      </c>
    </row>
    <row r="4" s="109" customFormat="1" ht="20.1" customHeight="1" spans="1:7">
      <c r="A4" s="118" t="s">
        <v>1503</v>
      </c>
      <c r="B4" s="119"/>
      <c r="C4" s="120"/>
      <c r="D4" s="120"/>
      <c r="E4" s="121"/>
      <c r="F4" s="121"/>
      <c r="G4" s="122"/>
    </row>
    <row r="5" s="110" customFormat="1" ht="20.1" customHeight="1" spans="1:7">
      <c r="A5" s="123" t="s">
        <v>1530</v>
      </c>
      <c r="B5" s="124"/>
      <c r="C5" s="125"/>
      <c r="D5" s="125"/>
      <c r="E5" s="126"/>
      <c r="F5" s="126"/>
      <c r="G5" s="127"/>
    </row>
    <row r="6" ht="42.75" spans="1:7">
      <c r="A6" s="128" t="s">
        <v>1505</v>
      </c>
      <c r="B6" s="129" t="s">
        <v>1531</v>
      </c>
      <c r="C6" s="130"/>
      <c r="D6" s="130"/>
      <c r="E6" s="131"/>
      <c r="F6" s="131"/>
      <c r="G6" s="132"/>
    </row>
    <row r="7" ht="28.5" spans="1:7">
      <c r="A7" s="128" t="s">
        <v>1506</v>
      </c>
      <c r="B7" s="129" t="s">
        <v>1532</v>
      </c>
      <c r="C7" s="130"/>
      <c r="D7" s="130"/>
      <c r="E7" s="131"/>
      <c r="F7" s="131"/>
      <c r="G7" s="132"/>
    </row>
    <row r="8" ht="21.75" customHeight="1" spans="1:7">
      <c r="A8" s="128" t="s">
        <v>1533</v>
      </c>
      <c r="B8" s="133" t="s">
        <v>1534</v>
      </c>
      <c r="C8" s="130"/>
      <c r="D8" s="130"/>
      <c r="E8" s="131"/>
      <c r="F8" s="131"/>
      <c r="G8" s="132"/>
    </row>
    <row r="9" ht="28.5" spans="1:7">
      <c r="A9" s="128" t="s">
        <v>1535</v>
      </c>
      <c r="B9" s="133" t="s">
        <v>1536</v>
      </c>
      <c r="C9" s="130"/>
      <c r="D9" s="130"/>
      <c r="E9" s="131"/>
      <c r="F9" s="131"/>
      <c r="G9" s="132"/>
    </row>
    <row r="10" ht="28.5" spans="1:7">
      <c r="A10" s="128" t="s">
        <v>1537</v>
      </c>
      <c r="B10" s="133" t="s">
        <v>1538</v>
      </c>
      <c r="C10" s="134"/>
      <c r="D10" s="134"/>
      <c r="E10" s="131"/>
      <c r="F10" s="131"/>
      <c r="G10" s="15"/>
    </row>
    <row r="11" ht="23.25" customHeight="1" spans="1:7">
      <c r="A11" s="128" t="s">
        <v>1539</v>
      </c>
      <c r="B11" s="133" t="s">
        <v>1540</v>
      </c>
      <c r="C11" s="134"/>
      <c r="D11" s="134"/>
      <c r="E11" s="131"/>
      <c r="F11" s="131"/>
      <c r="G11" s="15"/>
    </row>
    <row r="12" s="110" customFormat="1" ht="22.5" customHeight="1" spans="1:7">
      <c r="A12" s="123" t="s">
        <v>1541</v>
      </c>
      <c r="B12" s="124"/>
      <c r="C12" s="135"/>
      <c r="D12" s="135"/>
      <c r="E12" s="126"/>
      <c r="F12" s="126"/>
      <c r="G12" s="136"/>
    </row>
    <row r="13" ht="23.25" customHeight="1" spans="1:7">
      <c r="A13" s="128" t="s">
        <v>1542</v>
      </c>
      <c r="B13" s="137" t="s">
        <v>1543</v>
      </c>
      <c r="C13" s="134"/>
      <c r="D13" s="134"/>
      <c r="E13" s="131"/>
      <c r="F13" s="131"/>
      <c r="G13" s="15"/>
    </row>
    <row r="14" s="110" customFormat="1" spans="1:7">
      <c r="A14" s="123" t="s">
        <v>1544</v>
      </c>
      <c r="B14" s="124"/>
      <c r="C14" s="135"/>
      <c r="D14" s="135"/>
      <c r="E14" s="126"/>
      <c r="F14" s="126"/>
      <c r="G14" s="136"/>
    </row>
    <row r="15" ht="23.25" customHeight="1" spans="1:7">
      <c r="A15" s="128" t="s">
        <v>1545</v>
      </c>
      <c r="B15" s="129" t="s">
        <v>1546</v>
      </c>
      <c r="C15" s="134"/>
      <c r="D15" s="134"/>
      <c r="E15" s="131"/>
      <c r="F15" s="131"/>
      <c r="G15" s="15"/>
    </row>
    <row r="16" ht="23.25" customHeight="1" spans="1:7">
      <c r="A16" s="128" t="s">
        <v>1547</v>
      </c>
      <c r="B16" s="133" t="s">
        <v>1548</v>
      </c>
      <c r="C16" s="134"/>
      <c r="D16" s="134"/>
      <c r="E16" s="131"/>
      <c r="F16" s="131"/>
      <c r="G16" s="15"/>
    </row>
    <row r="17" ht="23.25" customHeight="1" spans="1:7">
      <c r="A17" s="128" t="s">
        <v>1549</v>
      </c>
      <c r="B17" s="133" t="s">
        <v>1550</v>
      </c>
      <c r="C17" s="134"/>
      <c r="D17" s="134"/>
      <c r="E17" s="131"/>
      <c r="F17" s="131"/>
      <c r="G17" s="15"/>
    </row>
    <row r="18" ht="23.25" customHeight="1" spans="1:7">
      <c r="A18" s="128" t="s">
        <v>1551</v>
      </c>
      <c r="B18" s="133" t="s">
        <v>1552</v>
      </c>
      <c r="C18" s="130"/>
      <c r="D18" s="130"/>
      <c r="E18" s="131"/>
      <c r="F18" s="131"/>
      <c r="G18" s="132"/>
    </row>
    <row r="19" ht="23.25" customHeight="1" spans="1:7">
      <c r="A19" s="128" t="s">
        <v>1553</v>
      </c>
      <c r="B19" s="133" t="s">
        <v>1554</v>
      </c>
      <c r="C19" s="130"/>
      <c r="D19" s="130"/>
      <c r="E19" s="131"/>
      <c r="F19" s="131"/>
      <c r="G19" s="138"/>
    </row>
    <row r="20" ht="23.25" customHeight="1" spans="1:7">
      <c r="A20" s="128" t="s">
        <v>1555</v>
      </c>
      <c r="B20" s="133" t="s">
        <v>1556</v>
      </c>
      <c r="C20" s="134"/>
      <c r="D20" s="134"/>
      <c r="E20" s="131"/>
      <c r="F20" s="131"/>
      <c r="G20" s="15"/>
    </row>
    <row r="21" s="109" customFormat="1" ht="23.25" customHeight="1" spans="1:7">
      <c r="A21" s="118" t="s">
        <v>1516</v>
      </c>
      <c r="B21" s="119"/>
      <c r="C21" s="139"/>
      <c r="D21" s="139"/>
      <c r="E21" s="121"/>
      <c r="F21" s="121"/>
      <c r="G21" s="138"/>
    </row>
    <row r="22" s="110" customFormat="1" ht="23.25" customHeight="1" spans="1:7">
      <c r="A22" s="123" t="s">
        <v>1557</v>
      </c>
      <c r="B22" s="124"/>
      <c r="C22" s="135"/>
      <c r="D22" s="135"/>
      <c r="E22" s="126"/>
      <c r="F22" s="126"/>
      <c r="G22" s="140"/>
    </row>
    <row r="23" ht="23.25" customHeight="1" spans="1:7">
      <c r="A23" s="128" t="s">
        <v>1522</v>
      </c>
      <c r="B23" s="141" t="s">
        <v>1558</v>
      </c>
      <c r="C23" s="134"/>
      <c r="D23" s="134"/>
      <c r="E23" s="131"/>
      <c r="F23" s="131"/>
      <c r="G23" s="138"/>
    </row>
    <row r="24" s="110" customFormat="1" ht="23.25" customHeight="1" spans="1:7">
      <c r="A24" s="142" t="s">
        <v>1559</v>
      </c>
      <c r="B24" s="143"/>
      <c r="C24" s="135"/>
      <c r="D24" s="135"/>
      <c r="E24" s="126"/>
      <c r="F24" s="126"/>
      <c r="G24" s="140"/>
    </row>
    <row r="25" ht="23.25" customHeight="1" spans="1:9">
      <c r="A25" s="128" t="s">
        <v>1560</v>
      </c>
      <c r="B25" s="141" t="s">
        <v>1561</v>
      </c>
      <c r="C25" s="134"/>
      <c r="D25" s="134"/>
      <c r="E25" s="131"/>
      <c r="F25" s="131"/>
      <c r="G25" s="138"/>
      <c r="H25" s="109"/>
      <c r="I25" s="109"/>
    </row>
    <row r="26" ht="23.25" customHeight="1" spans="1:7">
      <c r="A26" s="144" t="s">
        <v>1434</v>
      </c>
      <c r="B26" s="144"/>
      <c r="C26" s="139"/>
      <c r="D26" s="139"/>
      <c r="E26" s="121"/>
      <c r="F26" s="121"/>
      <c r="G26" s="138"/>
    </row>
    <row r="27" ht="23.25" customHeight="1" spans="1:9">
      <c r="A27" s="145" t="s">
        <v>1499</v>
      </c>
      <c r="B27" s="145"/>
      <c r="C27" s="134"/>
      <c r="D27" s="134"/>
      <c r="E27" s="131"/>
      <c r="F27" s="131"/>
      <c r="G27" s="15"/>
      <c r="H27" s="109"/>
      <c r="I27" s="109"/>
    </row>
    <row r="28" s="109" customFormat="1" ht="23.25" customHeight="1" spans="1:9">
      <c r="A28" s="146" t="s">
        <v>1500</v>
      </c>
      <c r="B28" s="147"/>
      <c r="C28" s="134"/>
      <c r="D28" s="134"/>
      <c r="E28" s="131"/>
      <c r="F28" s="131"/>
      <c r="G28" s="15"/>
      <c r="H28" s="111"/>
      <c r="I28" s="111"/>
    </row>
    <row r="29" ht="23.25" customHeight="1" spans="1:7">
      <c r="A29" s="144" t="s">
        <v>1562</v>
      </c>
      <c r="B29" s="144"/>
      <c r="C29" s="139"/>
      <c r="D29" s="139"/>
      <c r="E29" s="121"/>
      <c r="F29" s="121"/>
      <c r="G29" s="138"/>
    </row>
    <row r="30" spans="1:5">
      <c r="A30" s="113" t="s">
        <v>1524</v>
      </c>
      <c r="B30" s="113"/>
      <c r="C30" s="113"/>
      <c r="D30" s="113"/>
      <c r="E30" s="113"/>
    </row>
  </sheetData>
  <mergeCells count="14">
    <mergeCell ref="A1:G1"/>
    <mergeCell ref="A2:E2"/>
    <mergeCell ref="A4:B4"/>
    <mergeCell ref="A5:B5"/>
    <mergeCell ref="A12:B12"/>
    <mergeCell ref="A14:B14"/>
    <mergeCell ref="A21:B21"/>
    <mergeCell ref="A22:B22"/>
    <mergeCell ref="A24:B24"/>
    <mergeCell ref="A26:B26"/>
    <mergeCell ref="A27:B27"/>
    <mergeCell ref="A28:B28"/>
    <mergeCell ref="A29:B29"/>
    <mergeCell ref="A30:E30"/>
  </mergeCells>
  <printOptions horizontalCentered="1"/>
  <pageMargins left="0.393055555555556" right="0.432638888888889" top="0.747916666666667" bottom="0.590277777777778" header="0.313888888888889" footer="0.275"/>
  <pageSetup paperSize="9" firstPageNumber="48" fitToHeight="0" orientation="landscape" useFirstPageNumber="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A1" sqref="A1:E1"/>
    </sheetView>
  </sheetViews>
  <sheetFormatPr defaultColWidth="8.75" defaultRowHeight="14.25" outlineLevelCol="4"/>
  <cols>
    <col min="1" max="1" width="35" style="362" customWidth="1"/>
    <col min="2" max="2" width="14" style="362" customWidth="1"/>
    <col min="3" max="4" width="13.75" style="362" customWidth="1"/>
    <col min="5" max="5" width="15" style="362" customWidth="1"/>
    <col min="6" max="252" width="8.75" style="362"/>
    <col min="253" max="253" width="38.25" style="362" customWidth="1"/>
    <col min="254" max="255" width="13.25" style="362" customWidth="1"/>
    <col min="256" max="256" width="10" style="362" customWidth="1"/>
    <col min="257" max="257" width="12.625" style="362" customWidth="1"/>
    <col min="258" max="258" width="8.75" style="362" hidden="1" customWidth="1"/>
    <col min="259" max="259" width="18.625" style="362" customWidth="1"/>
    <col min="260" max="260" width="10.625" style="362" customWidth="1"/>
    <col min="261" max="508" width="8.75" style="362"/>
    <col min="509" max="509" width="38.25" style="362" customWidth="1"/>
    <col min="510" max="511" width="13.25" style="362" customWidth="1"/>
    <col min="512" max="512" width="10" style="362" customWidth="1"/>
    <col min="513" max="513" width="12.625" style="362" customWidth="1"/>
    <col min="514" max="514" width="8.75" style="362" hidden="1" customWidth="1"/>
    <col min="515" max="515" width="18.625" style="362" customWidth="1"/>
    <col min="516" max="516" width="10.625" style="362" customWidth="1"/>
    <col min="517" max="764" width="8.75" style="362"/>
    <col min="765" max="765" width="38.25" style="362" customWidth="1"/>
    <col min="766" max="767" width="13.25" style="362" customWidth="1"/>
    <col min="768" max="768" width="10" style="362" customWidth="1"/>
    <col min="769" max="769" width="12.625" style="362" customWidth="1"/>
    <col min="770" max="770" width="8.75" style="362" hidden="1" customWidth="1"/>
    <col min="771" max="771" width="18.625" style="362" customWidth="1"/>
    <col min="772" max="772" width="10.625" style="362" customWidth="1"/>
    <col min="773" max="1020" width="8.75" style="362"/>
    <col min="1021" max="1021" width="38.25" style="362" customWidth="1"/>
    <col min="1022" max="1023" width="13.25" style="362" customWidth="1"/>
    <col min="1024" max="1024" width="10" style="362" customWidth="1"/>
    <col min="1025" max="1025" width="12.625" style="362" customWidth="1"/>
    <col min="1026" max="1026" width="8.75" style="362" hidden="1" customWidth="1"/>
    <col min="1027" max="1027" width="18.625" style="362" customWidth="1"/>
    <col min="1028" max="1028" width="10.625" style="362" customWidth="1"/>
    <col min="1029" max="1276" width="8.75" style="362"/>
    <col min="1277" max="1277" width="38.25" style="362" customWidth="1"/>
    <col min="1278" max="1279" width="13.25" style="362" customWidth="1"/>
    <col min="1280" max="1280" width="10" style="362" customWidth="1"/>
    <col min="1281" max="1281" width="12.625" style="362" customWidth="1"/>
    <col min="1282" max="1282" width="8.75" style="362" hidden="1" customWidth="1"/>
    <col min="1283" max="1283" width="18.625" style="362" customWidth="1"/>
    <col min="1284" max="1284" width="10.625" style="362" customWidth="1"/>
    <col min="1285" max="1532" width="8.75" style="362"/>
    <col min="1533" max="1533" width="38.25" style="362" customWidth="1"/>
    <col min="1534" max="1535" width="13.25" style="362" customWidth="1"/>
    <col min="1536" max="1536" width="10" style="362" customWidth="1"/>
    <col min="1537" max="1537" width="12.625" style="362" customWidth="1"/>
    <col min="1538" max="1538" width="8.75" style="362" hidden="1" customWidth="1"/>
    <col min="1539" max="1539" width="18.625" style="362" customWidth="1"/>
    <col min="1540" max="1540" width="10.625" style="362" customWidth="1"/>
    <col min="1541" max="1788" width="8.75" style="362"/>
    <col min="1789" max="1789" width="38.25" style="362" customWidth="1"/>
    <col min="1790" max="1791" width="13.25" style="362" customWidth="1"/>
    <col min="1792" max="1792" width="10" style="362" customWidth="1"/>
    <col min="1793" max="1793" width="12.625" style="362" customWidth="1"/>
    <col min="1794" max="1794" width="8.75" style="362" hidden="1" customWidth="1"/>
    <col min="1795" max="1795" width="18.625" style="362" customWidth="1"/>
    <col min="1796" max="1796" width="10.625" style="362" customWidth="1"/>
    <col min="1797" max="2044" width="8.75" style="362"/>
    <col min="2045" max="2045" width="38.25" style="362" customWidth="1"/>
    <col min="2046" max="2047" width="13.25" style="362" customWidth="1"/>
    <col min="2048" max="2048" width="10" style="362" customWidth="1"/>
    <col min="2049" max="2049" width="12.625" style="362" customWidth="1"/>
    <col min="2050" max="2050" width="8.75" style="362" hidden="1" customWidth="1"/>
    <col min="2051" max="2051" width="18.625" style="362" customWidth="1"/>
    <col min="2052" max="2052" width="10.625" style="362" customWidth="1"/>
    <col min="2053" max="2300" width="8.75" style="362"/>
    <col min="2301" max="2301" width="38.25" style="362" customWidth="1"/>
    <col min="2302" max="2303" width="13.25" style="362" customWidth="1"/>
    <col min="2304" max="2304" width="10" style="362" customWidth="1"/>
    <col min="2305" max="2305" width="12.625" style="362" customWidth="1"/>
    <col min="2306" max="2306" width="8.75" style="362" hidden="1" customWidth="1"/>
    <col min="2307" max="2307" width="18.625" style="362" customWidth="1"/>
    <col min="2308" max="2308" width="10.625" style="362" customWidth="1"/>
    <col min="2309" max="2556" width="8.75" style="362"/>
    <col min="2557" max="2557" width="38.25" style="362" customWidth="1"/>
    <col min="2558" max="2559" width="13.25" style="362" customWidth="1"/>
    <col min="2560" max="2560" width="10" style="362" customWidth="1"/>
    <col min="2561" max="2561" width="12.625" style="362" customWidth="1"/>
    <col min="2562" max="2562" width="8.75" style="362" hidden="1" customWidth="1"/>
    <col min="2563" max="2563" width="18.625" style="362" customWidth="1"/>
    <col min="2564" max="2564" width="10.625" style="362" customWidth="1"/>
    <col min="2565" max="2812" width="8.75" style="362"/>
    <col min="2813" max="2813" width="38.25" style="362" customWidth="1"/>
    <col min="2814" max="2815" width="13.25" style="362" customWidth="1"/>
    <col min="2816" max="2816" width="10" style="362" customWidth="1"/>
    <col min="2817" max="2817" width="12.625" style="362" customWidth="1"/>
    <col min="2818" max="2818" width="8.75" style="362" hidden="1" customWidth="1"/>
    <col min="2819" max="2819" width="18.625" style="362" customWidth="1"/>
    <col min="2820" max="2820" width="10.625" style="362" customWidth="1"/>
    <col min="2821" max="3068" width="8.75" style="362"/>
    <col min="3069" max="3069" width="38.25" style="362" customWidth="1"/>
    <col min="3070" max="3071" width="13.25" style="362" customWidth="1"/>
    <col min="3072" max="3072" width="10" style="362" customWidth="1"/>
    <col min="3073" max="3073" width="12.625" style="362" customWidth="1"/>
    <col min="3074" max="3074" width="8.75" style="362" hidden="1" customWidth="1"/>
    <col min="3075" max="3075" width="18.625" style="362" customWidth="1"/>
    <col min="3076" max="3076" width="10.625" style="362" customWidth="1"/>
    <col min="3077" max="3324" width="8.75" style="362"/>
    <col min="3325" max="3325" width="38.25" style="362" customWidth="1"/>
    <col min="3326" max="3327" width="13.25" style="362" customWidth="1"/>
    <col min="3328" max="3328" width="10" style="362" customWidth="1"/>
    <col min="3329" max="3329" width="12.625" style="362" customWidth="1"/>
    <col min="3330" max="3330" width="8.75" style="362" hidden="1" customWidth="1"/>
    <col min="3331" max="3331" width="18.625" style="362" customWidth="1"/>
    <col min="3332" max="3332" width="10.625" style="362" customWidth="1"/>
    <col min="3333" max="3580" width="8.75" style="362"/>
    <col min="3581" max="3581" width="38.25" style="362" customWidth="1"/>
    <col min="3582" max="3583" width="13.25" style="362" customWidth="1"/>
    <col min="3584" max="3584" width="10" style="362" customWidth="1"/>
    <col min="3585" max="3585" width="12.625" style="362" customWidth="1"/>
    <col min="3586" max="3586" width="8.75" style="362" hidden="1" customWidth="1"/>
    <col min="3587" max="3587" width="18.625" style="362" customWidth="1"/>
    <col min="3588" max="3588" width="10.625" style="362" customWidth="1"/>
    <col min="3589" max="3836" width="8.75" style="362"/>
    <col min="3837" max="3837" width="38.25" style="362" customWidth="1"/>
    <col min="3838" max="3839" width="13.25" style="362" customWidth="1"/>
    <col min="3840" max="3840" width="10" style="362" customWidth="1"/>
    <col min="3841" max="3841" width="12.625" style="362" customWidth="1"/>
    <col min="3842" max="3842" width="8.75" style="362" hidden="1" customWidth="1"/>
    <col min="3843" max="3843" width="18.625" style="362" customWidth="1"/>
    <col min="3844" max="3844" width="10.625" style="362" customWidth="1"/>
    <col min="3845" max="4092" width="8.75" style="362"/>
    <col min="4093" max="4093" width="38.25" style="362" customWidth="1"/>
    <col min="4094" max="4095" width="13.25" style="362" customWidth="1"/>
    <col min="4096" max="4096" width="10" style="362" customWidth="1"/>
    <col min="4097" max="4097" width="12.625" style="362" customWidth="1"/>
    <col min="4098" max="4098" width="8.75" style="362" hidden="1" customWidth="1"/>
    <col min="4099" max="4099" width="18.625" style="362" customWidth="1"/>
    <col min="4100" max="4100" width="10.625" style="362" customWidth="1"/>
    <col min="4101" max="4348" width="8.75" style="362"/>
    <col min="4349" max="4349" width="38.25" style="362" customWidth="1"/>
    <col min="4350" max="4351" width="13.25" style="362" customWidth="1"/>
    <col min="4352" max="4352" width="10" style="362" customWidth="1"/>
    <col min="4353" max="4353" width="12.625" style="362" customWidth="1"/>
    <col min="4354" max="4354" width="8.75" style="362" hidden="1" customWidth="1"/>
    <col min="4355" max="4355" width="18.625" style="362" customWidth="1"/>
    <col min="4356" max="4356" width="10.625" style="362" customWidth="1"/>
    <col min="4357" max="4604" width="8.75" style="362"/>
    <col min="4605" max="4605" width="38.25" style="362" customWidth="1"/>
    <col min="4606" max="4607" width="13.25" style="362" customWidth="1"/>
    <col min="4608" max="4608" width="10" style="362" customWidth="1"/>
    <col min="4609" max="4609" width="12.625" style="362" customWidth="1"/>
    <col min="4610" max="4610" width="8.75" style="362" hidden="1" customWidth="1"/>
    <col min="4611" max="4611" width="18.625" style="362" customWidth="1"/>
    <col min="4612" max="4612" width="10.625" style="362" customWidth="1"/>
    <col min="4613" max="4860" width="8.75" style="362"/>
    <col min="4861" max="4861" width="38.25" style="362" customWidth="1"/>
    <col min="4862" max="4863" width="13.25" style="362" customWidth="1"/>
    <col min="4864" max="4864" width="10" style="362" customWidth="1"/>
    <col min="4865" max="4865" width="12.625" style="362" customWidth="1"/>
    <col min="4866" max="4866" width="8.75" style="362" hidden="1" customWidth="1"/>
    <col min="4867" max="4867" width="18.625" style="362" customWidth="1"/>
    <col min="4868" max="4868" width="10.625" style="362" customWidth="1"/>
    <col min="4869" max="5116" width="8.75" style="362"/>
    <col min="5117" max="5117" width="38.25" style="362" customWidth="1"/>
    <col min="5118" max="5119" width="13.25" style="362" customWidth="1"/>
    <col min="5120" max="5120" width="10" style="362" customWidth="1"/>
    <col min="5121" max="5121" width="12.625" style="362" customWidth="1"/>
    <col min="5122" max="5122" width="8.75" style="362" hidden="1" customWidth="1"/>
    <col min="5123" max="5123" width="18.625" style="362" customWidth="1"/>
    <col min="5124" max="5124" width="10.625" style="362" customWidth="1"/>
    <col min="5125" max="5372" width="8.75" style="362"/>
    <col min="5373" max="5373" width="38.25" style="362" customWidth="1"/>
    <col min="5374" max="5375" width="13.25" style="362" customWidth="1"/>
    <col min="5376" max="5376" width="10" style="362" customWidth="1"/>
    <col min="5377" max="5377" width="12.625" style="362" customWidth="1"/>
    <col min="5378" max="5378" width="8.75" style="362" hidden="1" customWidth="1"/>
    <col min="5379" max="5379" width="18.625" style="362" customWidth="1"/>
    <col min="5380" max="5380" width="10.625" style="362" customWidth="1"/>
    <col min="5381" max="5628" width="8.75" style="362"/>
    <col min="5629" max="5629" width="38.25" style="362" customWidth="1"/>
    <col min="5630" max="5631" width="13.25" style="362" customWidth="1"/>
    <col min="5632" max="5632" width="10" style="362" customWidth="1"/>
    <col min="5633" max="5633" width="12.625" style="362" customWidth="1"/>
    <col min="5634" max="5634" width="8.75" style="362" hidden="1" customWidth="1"/>
    <col min="5635" max="5635" width="18.625" style="362" customWidth="1"/>
    <col min="5636" max="5636" width="10.625" style="362" customWidth="1"/>
    <col min="5637" max="5884" width="8.75" style="362"/>
    <col min="5885" max="5885" width="38.25" style="362" customWidth="1"/>
    <col min="5886" max="5887" width="13.25" style="362" customWidth="1"/>
    <col min="5888" max="5888" width="10" style="362" customWidth="1"/>
    <col min="5889" max="5889" width="12.625" style="362" customWidth="1"/>
    <col min="5890" max="5890" width="8.75" style="362" hidden="1" customWidth="1"/>
    <col min="5891" max="5891" width="18.625" style="362" customWidth="1"/>
    <col min="5892" max="5892" width="10.625" style="362" customWidth="1"/>
    <col min="5893" max="6140" width="8.75" style="362"/>
    <col min="6141" max="6141" width="38.25" style="362" customWidth="1"/>
    <col min="6142" max="6143" width="13.25" style="362" customWidth="1"/>
    <col min="6144" max="6144" width="10" style="362" customWidth="1"/>
    <col min="6145" max="6145" width="12.625" style="362" customWidth="1"/>
    <col min="6146" max="6146" width="8.75" style="362" hidden="1" customWidth="1"/>
    <col min="6147" max="6147" width="18.625" style="362" customWidth="1"/>
    <col min="6148" max="6148" width="10.625" style="362" customWidth="1"/>
    <col min="6149" max="6396" width="8.75" style="362"/>
    <col min="6397" max="6397" width="38.25" style="362" customWidth="1"/>
    <col min="6398" max="6399" width="13.25" style="362" customWidth="1"/>
    <col min="6400" max="6400" width="10" style="362" customWidth="1"/>
    <col min="6401" max="6401" width="12.625" style="362" customWidth="1"/>
    <col min="6402" max="6402" width="8.75" style="362" hidden="1" customWidth="1"/>
    <col min="6403" max="6403" width="18.625" style="362" customWidth="1"/>
    <col min="6404" max="6404" width="10.625" style="362" customWidth="1"/>
    <col min="6405" max="6652" width="8.75" style="362"/>
    <col min="6653" max="6653" width="38.25" style="362" customWidth="1"/>
    <col min="6654" max="6655" width="13.25" style="362" customWidth="1"/>
    <col min="6656" max="6656" width="10" style="362" customWidth="1"/>
    <col min="6657" max="6657" width="12.625" style="362" customWidth="1"/>
    <col min="6658" max="6658" width="8.75" style="362" hidden="1" customWidth="1"/>
    <col min="6659" max="6659" width="18.625" style="362" customWidth="1"/>
    <col min="6660" max="6660" width="10.625" style="362" customWidth="1"/>
    <col min="6661" max="6908" width="8.75" style="362"/>
    <col min="6909" max="6909" width="38.25" style="362" customWidth="1"/>
    <col min="6910" max="6911" width="13.25" style="362" customWidth="1"/>
    <col min="6912" max="6912" width="10" style="362" customWidth="1"/>
    <col min="6913" max="6913" width="12.625" style="362" customWidth="1"/>
    <col min="6914" max="6914" width="8.75" style="362" hidden="1" customWidth="1"/>
    <col min="6915" max="6915" width="18.625" style="362" customWidth="1"/>
    <col min="6916" max="6916" width="10.625" style="362" customWidth="1"/>
    <col min="6917" max="7164" width="8.75" style="362"/>
    <col min="7165" max="7165" width="38.25" style="362" customWidth="1"/>
    <col min="7166" max="7167" width="13.25" style="362" customWidth="1"/>
    <col min="7168" max="7168" width="10" style="362" customWidth="1"/>
    <col min="7169" max="7169" width="12.625" style="362" customWidth="1"/>
    <col min="7170" max="7170" width="8.75" style="362" hidden="1" customWidth="1"/>
    <col min="7171" max="7171" width="18.625" style="362" customWidth="1"/>
    <col min="7172" max="7172" width="10.625" style="362" customWidth="1"/>
    <col min="7173" max="7420" width="8.75" style="362"/>
    <col min="7421" max="7421" width="38.25" style="362" customWidth="1"/>
    <col min="7422" max="7423" width="13.25" style="362" customWidth="1"/>
    <col min="7424" max="7424" width="10" style="362" customWidth="1"/>
    <col min="7425" max="7425" width="12.625" style="362" customWidth="1"/>
    <col min="7426" max="7426" width="8.75" style="362" hidden="1" customWidth="1"/>
    <col min="7427" max="7427" width="18.625" style="362" customWidth="1"/>
    <col min="7428" max="7428" width="10.625" style="362" customWidth="1"/>
    <col min="7429" max="7676" width="8.75" style="362"/>
    <col min="7677" max="7677" width="38.25" style="362" customWidth="1"/>
    <col min="7678" max="7679" width="13.25" style="362" customWidth="1"/>
    <col min="7680" max="7680" width="10" style="362" customWidth="1"/>
    <col min="7681" max="7681" width="12.625" style="362" customWidth="1"/>
    <col min="7682" max="7682" width="8.75" style="362" hidden="1" customWidth="1"/>
    <col min="7683" max="7683" width="18.625" style="362" customWidth="1"/>
    <col min="7684" max="7684" width="10.625" style="362" customWidth="1"/>
    <col min="7685" max="7932" width="8.75" style="362"/>
    <col min="7933" max="7933" width="38.25" style="362" customWidth="1"/>
    <col min="7934" max="7935" width="13.25" style="362" customWidth="1"/>
    <col min="7936" max="7936" width="10" style="362" customWidth="1"/>
    <col min="7937" max="7937" width="12.625" style="362" customWidth="1"/>
    <col min="7938" max="7938" width="8.75" style="362" hidden="1" customWidth="1"/>
    <col min="7939" max="7939" width="18.625" style="362" customWidth="1"/>
    <col min="7940" max="7940" width="10.625" style="362" customWidth="1"/>
    <col min="7941" max="8188" width="8.75" style="362"/>
    <col min="8189" max="8189" width="38.25" style="362" customWidth="1"/>
    <col min="8190" max="8191" width="13.25" style="362" customWidth="1"/>
    <col min="8192" max="8192" width="10" style="362" customWidth="1"/>
    <col min="8193" max="8193" width="12.625" style="362" customWidth="1"/>
    <col min="8194" max="8194" width="8.75" style="362" hidden="1" customWidth="1"/>
    <col min="8195" max="8195" width="18.625" style="362" customWidth="1"/>
    <col min="8196" max="8196" width="10.625" style="362" customWidth="1"/>
    <col min="8197" max="8444" width="8.75" style="362"/>
    <col min="8445" max="8445" width="38.25" style="362" customWidth="1"/>
    <col min="8446" max="8447" width="13.25" style="362" customWidth="1"/>
    <col min="8448" max="8448" width="10" style="362" customWidth="1"/>
    <col min="8449" max="8449" width="12.625" style="362" customWidth="1"/>
    <col min="8450" max="8450" width="8.75" style="362" hidden="1" customWidth="1"/>
    <col min="8451" max="8451" width="18.625" style="362" customWidth="1"/>
    <col min="8452" max="8452" width="10.625" style="362" customWidth="1"/>
    <col min="8453" max="8700" width="8.75" style="362"/>
    <col min="8701" max="8701" width="38.25" style="362" customWidth="1"/>
    <col min="8702" max="8703" width="13.25" style="362" customWidth="1"/>
    <col min="8704" max="8704" width="10" style="362" customWidth="1"/>
    <col min="8705" max="8705" width="12.625" style="362" customWidth="1"/>
    <col min="8706" max="8706" width="8.75" style="362" hidden="1" customWidth="1"/>
    <col min="8707" max="8707" width="18.625" style="362" customWidth="1"/>
    <col min="8708" max="8708" width="10.625" style="362" customWidth="1"/>
    <col min="8709" max="8956" width="8.75" style="362"/>
    <col min="8957" max="8957" width="38.25" style="362" customWidth="1"/>
    <col min="8958" max="8959" width="13.25" style="362" customWidth="1"/>
    <col min="8960" max="8960" width="10" style="362" customWidth="1"/>
    <col min="8961" max="8961" width="12.625" style="362" customWidth="1"/>
    <col min="8962" max="8962" width="8.75" style="362" hidden="1" customWidth="1"/>
    <col min="8963" max="8963" width="18.625" style="362" customWidth="1"/>
    <col min="8964" max="8964" width="10.625" style="362" customWidth="1"/>
    <col min="8965" max="9212" width="8.75" style="362"/>
    <col min="9213" max="9213" width="38.25" style="362" customWidth="1"/>
    <col min="9214" max="9215" width="13.25" style="362" customWidth="1"/>
    <col min="9216" max="9216" width="10" style="362" customWidth="1"/>
    <col min="9217" max="9217" width="12.625" style="362" customWidth="1"/>
    <col min="9218" max="9218" width="8.75" style="362" hidden="1" customWidth="1"/>
    <col min="9219" max="9219" width="18.625" style="362" customWidth="1"/>
    <col min="9220" max="9220" width="10.625" style="362" customWidth="1"/>
    <col min="9221" max="9468" width="8.75" style="362"/>
    <col min="9469" max="9469" width="38.25" style="362" customWidth="1"/>
    <col min="9470" max="9471" width="13.25" style="362" customWidth="1"/>
    <col min="9472" max="9472" width="10" style="362" customWidth="1"/>
    <col min="9473" max="9473" width="12.625" style="362" customWidth="1"/>
    <col min="9474" max="9474" width="8.75" style="362" hidden="1" customWidth="1"/>
    <col min="9475" max="9475" width="18.625" style="362" customWidth="1"/>
    <col min="9476" max="9476" width="10.625" style="362" customWidth="1"/>
    <col min="9477" max="9724" width="8.75" style="362"/>
    <col min="9725" max="9725" width="38.25" style="362" customWidth="1"/>
    <col min="9726" max="9727" width="13.25" style="362" customWidth="1"/>
    <col min="9728" max="9728" width="10" style="362" customWidth="1"/>
    <col min="9729" max="9729" width="12.625" style="362" customWidth="1"/>
    <col min="9730" max="9730" width="8.75" style="362" hidden="1" customWidth="1"/>
    <col min="9731" max="9731" width="18.625" style="362" customWidth="1"/>
    <col min="9732" max="9732" width="10.625" style="362" customWidth="1"/>
    <col min="9733" max="9980" width="8.75" style="362"/>
    <col min="9981" max="9981" width="38.25" style="362" customWidth="1"/>
    <col min="9982" max="9983" width="13.25" style="362" customWidth="1"/>
    <col min="9984" max="9984" width="10" style="362" customWidth="1"/>
    <col min="9985" max="9985" width="12.625" style="362" customWidth="1"/>
    <col min="9986" max="9986" width="8.75" style="362" hidden="1" customWidth="1"/>
    <col min="9987" max="9987" width="18.625" style="362" customWidth="1"/>
    <col min="9988" max="9988" width="10.625" style="362" customWidth="1"/>
    <col min="9989" max="10236" width="8.75" style="362"/>
    <col min="10237" max="10237" width="38.25" style="362" customWidth="1"/>
    <col min="10238" max="10239" width="13.25" style="362" customWidth="1"/>
    <col min="10240" max="10240" width="10" style="362" customWidth="1"/>
    <col min="10241" max="10241" width="12.625" style="362" customWidth="1"/>
    <col min="10242" max="10242" width="8.75" style="362" hidden="1" customWidth="1"/>
    <col min="10243" max="10243" width="18.625" style="362" customWidth="1"/>
    <col min="10244" max="10244" width="10.625" style="362" customWidth="1"/>
    <col min="10245" max="10492" width="8.75" style="362"/>
    <col min="10493" max="10493" width="38.25" style="362" customWidth="1"/>
    <col min="10494" max="10495" width="13.25" style="362" customWidth="1"/>
    <col min="10496" max="10496" width="10" style="362" customWidth="1"/>
    <col min="10497" max="10497" width="12.625" style="362" customWidth="1"/>
    <col min="10498" max="10498" width="8.75" style="362" hidden="1" customWidth="1"/>
    <col min="10499" max="10499" width="18.625" style="362" customWidth="1"/>
    <col min="10500" max="10500" width="10.625" style="362" customWidth="1"/>
    <col min="10501" max="10748" width="8.75" style="362"/>
    <col min="10749" max="10749" width="38.25" style="362" customWidth="1"/>
    <col min="10750" max="10751" width="13.25" style="362" customWidth="1"/>
    <col min="10752" max="10752" width="10" style="362" customWidth="1"/>
    <col min="10753" max="10753" width="12.625" style="362" customWidth="1"/>
    <col min="10754" max="10754" width="8.75" style="362" hidden="1" customWidth="1"/>
    <col min="10755" max="10755" width="18.625" style="362" customWidth="1"/>
    <col min="10756" max="10756" width="10.625" style="362" customWidth="1"/>
    <col min="10757" max="11004" width="8.75" style="362"/>
    <col min="11005" max="11005" width="38.25" style="362" customWidth="1"/>
    <col min="11006" max="11007" width="13.25" style="362" customWidth="1"/>
    <col min="11008" max="11008" width="10" style="362" customWidth="1"/>
    <col min="11009" max="11009" width="12.625" style="362" customWidth="1"/>
    <col min="11010" max="11010" width="8.75" style="362" hidden="1" customWidth="1"/>
    <col min="11011" max="11011" width="18.625" style="362" customWidth="1"/>
    <col min="11012" max="11012" width="10.625" style="362" customWidth="1"/>
    <col min="11013" max="11260" width="8.75" style="362"/>
    <col min="11261" max="11261" width="38.25" style="362" customWidth="1"/>
    <col min="11262" max="11263" width="13.25" style="362" customWidth="1"/>
    <col min="11264" max="11264" width="10" style="362" customWidth="1"/>
    <col min="11265" max="11265" width="12.625" style="362" customWidth="1"/>
    <col min="11266" max="11266" width="8.75" style="362" hidden="1" customWidth="1"/>
    <col min="11267" max="11267" width="18.625" style="362" customWidth="1"/>
    <col min="11268" max="11268" width="10.625" style="362" customWidth="1"/>
    <col min="11269" max="11516" width="8.75" style="362"/>
    <col min="11517" max="11517" width="38.25" style="362" customWidth="1"/>
    <col min="11518" max="11519" width="13.25" style="362" customWidth="1"/>
    <col min="11520" max="11520" width="10" style="362" customWidth="1"/>
    <col min="11521" max="11521" width="12.625" style="362" customWidth="1"/>
    <col min="11522" max="11522" width="8.75" style="362" hidden="1" customWidth="1"/>
    <col min="11523" max="11523" width="18.625" style="362" customWidth="1"/>
    <col min="11524" max="11524" width="10.625" style="362" customWidth="1"/>
    <col min="11525" max="11772" width="8.75" style="362"/>
    <col min="11773" max="11773" width="38.25" style="362" customWidth="1"/>
    <col min="11774" max="11775" width="13.25" style="362" customWidth="1"/>
    <col min="11776" max="11776" width="10" style="362" customWidth="1"/>
    <col min="11777" max="11777" width="12.625" style="362" customWidth="1"/>
    <col min="11778" max="11778" width="8.75" style="362" hidden="1" customWidth="1"/>
    <col min="11779" max="11779" width="18.625" style="362" customWidth="1"/>
    <col min="11780" max="11780" width="10.625" style="362" customWidth="1"/>
    <col min="11781" max="12028" width="8.75" style="362"/>
    <col min="12029" max="12029" width="38.25" style="362" customWidth="1"/>
    <col min="12030" max="12031" width="13.25" style="362" customWidth="1"/>
    <col min="12032" max="12032" width="10" style="362" customWidth="1"/>
    <col min="12033" max="12033" width="12.625" style="362" customWidth="1"/>
    <col min="12034" max="12034" width="8.75" style="362" hidden="1" customWidth="1"/>
    <col min="12035" max="12035" width="18.625" style="362" customWidth="1"/>
    <col min="12036" max="12036" width="10.625" style="362" customWidth="1"/>
    <col min="12037" max="12284" width="8.75" style="362"/>
    <col min="12285" max="12285" width="38.25" style="362" customWidth="1"/>
    <col min="12286" max="12287" width="13.25" style="362" customWidth="1"/>
    <col min="12288" max="12288" width="10" style="362" customWidth="1"/>
    <col min="12289" max="12289" width="12.625" style="362" customWidth="1"/>
    <col min="12290" max="12290" width="8.75" style="362" hidden="1" customWidth="1"/>
    <col min="12291" max="12291" width="18.625" style="362" customWidth="1"/>
    <col min="12292" max="12292" width="10.625" style="362" customWidth="1"/>
    <col min="12293" max="12540" width="8.75" style="362"/>
    <col min="12541" max="12541" width="38.25" style="362" customWidth="1"/>
    <col min="12542" max="12543" width="13.25" style="362" customWidth="1"/>
    <col min="12544" max="12544" width="10" style="362" customWidth="1"/>
    <col min="12545" max="12545" width="12.625" style="362" customWidth="1"/>
    <col min="12546" max="12546" width="8.75" style="362" hidden="1" customWidth="1"/>
    <col min="12547" max="12547" width="18.625" style="362" customWidth="1"/>
    <col min="12548" max="12548" width="10.625" style="362" customWidth="1"/>
    <col min="12549" max="12796" width="8.75" style="362"/>
    <col min="12797" max="12797" width="38.25" style="362" customWidth="1"/>
    <col min="12798" max="12799" width="13.25" style="362" customWidth="1"/>
    <col min="12800" max="12800" width="10" style="362" customWidth="1"/>
    <col min="12801" max="12801" width="12.625" style="362" customWidth="1"/>
    <col min="12802" max="12802" width="8.75" style="362" hidden="1" customWidth="1"/>
    <col min="12803" max="12803" width="18.625" style="362" customWidth="1"/>
    <col min="12804" max="12804" width="10.625" style="362" customWidth="1"/>
    <col min="12805" max="13052" width="8.75" style="362"/>
    <col min="13053" max="13053" width="38.25" style="362" customWidth="1"/>
    <col min="13054" max="13055" width="13.25" style="362" customWidth="1"/>
    <col min="13056" max="13056" width="10" style="362" customWidth="1"/>
    <col min="13057" max="13057" width="12.625" style="362" customWidth="1"/>
    <col min="13058" max="13058" width="8.75" style="362" hidden="1" customWidth="1"/>
    <col min="13059" max="13059" width="18.625" style="362" customWidth="1"/>
    <col min="13060" max="13060" width="10.625" style="362" customWidth="1"/>
    <col min="13061" max="13308" width="8.75" style="362"/>
    <col min="13309" max="13309" width="38.25" style="362" customWidth="1"/>
    <col min="13310" max="13311" width="13.25" style="362" customWidth="1"/>
    <col min="13312" max="13312" width="10" style="362" customWidth="1"/>
    <col min="13313" max="13313" width="12.625" style="362" customWidth="1"/>
    <col min="13314" max="13314" width="8.75" style="362" hidden="1" customWidth="1"/>
    <col min="13315" max="13315" width="18.625" style="362" customWidth="1"/>
    <col min="13316" max="13316" width="10.625" style="362" customWidth="1"/>
    <col min="13317" max="13564" width="8.75" style="362"/>
    <col min="13565" max="13565" width="38.25" style="362" customWidth="1"/>
    <col min="13566" max="13567" width="13.25" style="362" customWidth="1"/>
    <col min="13568" max="13568" width="10" style="362" customWidth="1"/>
    <col min="13569" max="13569" width="12.625" style="362" customWidth="1"/>
    <col min="13570" max="13570" width="8.75" style="362" hidden="1" customWidth="1"/>
    <col min="13571" max="13571" width="18.625" style="362" customWidth="1"/>
    <col min="13572" max="13572" width="10.625" style="362" customWidth="1"/>
    <col min="13573" max="13820" width="8.75" style="362"/>
    <col min="13821" max="13821" width="38.25" style="362" customWidth="1"/>
    <col min="13822" max="13823" width="13.25" style="362" customWidth="1"/>
    <col min="13824" max="13824" width="10" style="362" customWidth="1"/>
    <col min="13825" max="13825" width="12.625" style="362" customWidth="1"/>
    <col min="13826" max="13826" width="8.75" style="362" hidden="1" customWidth="1"/>
    <col min="13827" max="13827" width="18.625" style="362" customWidth="1"/>
    <col min="13828" max="13828" width="10.625" style="362" customWidth="1"/>
    <col min="13829" max="14076" width="8.75" style="362"/>
    <col min="14077" max="14077" width="38.25" style="362" customWidth="1"/>
    <col min="14078" max="14079" width="13.25" style="362" customWidth="1"/>
    <col min="14080" max="14080" width="10" style="362" customWidth="1"/>
    <col min="14081" max="14081" width="12.625" style="362" customWidth="1"/>
    <col min="14082" max="14082" width="8.75" style="362" hidden="1" customWidth="1"/>
    <col min="14083" max="14083" width="18.625" style="362" customWidth="1"/>
    <col min="14084" max="14084" width="10.625" style="362" customWidth="1"/>
    <col min="14085" max="14332" width="8.75" style="362"/>
    <col min="14333" max="14333" width="38.25" style="362" customWidth="1"/>
    <col min="14334" max="14335" width="13.25" style="362" customWidth="1"/>
    <col min="14336" max="14336" width="10" style="362" customWidth="1"/>
    <col min="14337" max="14337" width="12.625" style="362" customWidth="1"/>
    <col min="14338" max="14338" width="8.75" style="362" hidden="1" customWidth="1"/>
    <col min="14339" max="14339" width="18.625" style="362" customWidth="1"/>
    <col min="14340" max="14340" width="10.625" style="362" customWidth="1"/>
    <col min="14341" max="14588" width="8.75" style="362"/>
    <col min="14589" max="14589" width="38.25" style="362" customWidth="1"/>
    <col min="14590" max="14591" width="13.25" style="362" customWidth="1"/>
    <col min="14592" max="14592" width="10" style="362" customWidth="1"/>
    <col min="14593" max="14593" width="12.625" style="362" customWidth="1"/>
    <col min="14594" max="14594" width="8.75" style="362" hidden="1" customWidth="1"/>
    <col min="14595" max="14595" width="18.625" style="362" customWidth="1"/>
    <col min="14596" max="14596" width="10.625" style="362" customWidth="1"/>
    <col min="14597" max="14844" width="8.75" style="362"/>
    <col min="14845" max="14845" width="38.25" style="362" customWidth="1"/>
    <col min="14846" max="14847" width="13.25" style="362" customWidth="1"/>
    <col min="14848" max="14848" width="10" style="362" customWidth="1"/>
    <col min="14849" max="14849" width="12.625" style="362" customWidth="1"/>
    <col min="14850" max="14850" width="8.75" style="362" hidden="1" customWidth="1"/>
    <col min="14851" max="14851" width="18.625" style="362" customWidth="1"/>
    <col min="14852" max="14852" width="10.625" style="362" customWidth="1"/>
    <col min="14853" max="15100" width="8.75" style="362"/>
    <col min="15101" max="15101" width="38.25" style="362" customWidth="1"/>
    <col min="15102" max="15103" width="13.25" style="362" customWidth="1"/>
    <col min="15104" max="15104" width="10" style="362" customWidth="1"/>
    <col min="15105" max="15105" width="12.625" style="362" customWidth="1"/>
    <col min="15106" max="15106" width="8.75" style="362" hidden="1" customWidth="1"/>
    <col min="15107" max="15107" width="18.625" style="362" customWidth="1"/>
    <col min="15108" max="15108" width="10.625" style="362" customWidth="1"/>
    <col min="15109" max="15356" width="8.75" style="362"/>
    <col min="15357" max="15357" width="38.25" style="362" customWidth="1"/>
    <col min="15358" max="15359" width="13.25" style="362" customWidth="1"/>
    <col min="15360" max="15360" width="10" style="362" customWidth="1"/>
    <col min="15361" max="15361" width="12.625" style="362" customWidth="1"/>
    <col min="15362" max="15362" width="8.75" style="362" hidden="1" customWidth="1"/>
    <col min="15363" max="15363" width="18.625" style="362" customWidth="1"/>
    <col min="15364" max="15364" width="10.625" style="362" customWidth="1"/>
    <col min="15365" max="15612" width="8.75" style="362"/>
    <col min="15613" max="15613" width="38.25" style="362" customWidth="1"/>
    <col min="15614" max="15615" width="13.25" style="362" customWidth="1"/>
    <col min="15616" max="15616" width="10" style="362" customWidth="1"/>
    <col min="15617" max="15617" width="12.625" style="362" customWidth="1"/>
    <col min="15618" max="15618" width="8.75" style="362" hidden="1" customWidth="1"/>
    <col min="15619" max="15619" width="18.625" style="362" customWidth="1"/>
    <col min="15620" max="15620" width="10.625" style="362" customWidth="1"/>
    <col min="15621" max="15868" width="8.75" style="362"/>
    <col min="15869" max="15869" width="38.25" style="362" customWidth="1"/>
    <col min="15870" max="15871" width="13.25" style="362" customWidth="1"/>
    <col min="15872" max="15872" width="10" style="362" customWidth="1"/>
    <col min="15873" max="15873" width="12.625" style="362" customWidth="1"/>
    <col min="15874" max="15874" width="8.75" style="362" hidden="1" customWidth="1"/>
    <col min="15875" max="15875" width="18.625" style="362" customWidth="1"/>
    <col min="15876" max="15876" width="10.625" style="362" customWidth="1"/>
    <col min="15877" max="16124" width="8.75" style="362"/>
    <col min="16125" max="16125" width="38.25" style="362" customWidth="1"/>
    <col min="16126" max="16127" width="13.25" style="362" customWidth="1"/>
    <col min="16128" max="16128" width="10" style="362" customWidth="1"/>
    <col min="16129" max="16129" width="12.625" style="362" customWidth="1"/>
    <col min="16130" max="16130" width="8.75" style="362" hidden="1" customWidth="1"/>
    <col min="16131" max="16131" width="18.625" style="362" customWidth="1"/>
    <col min="16132" max="16132" width="10.625" style="362" customWidth="1"/>
    <col min="16133" max="16384" width="8.75" style="362"/>
  </cols>
  <sheetData>
    <row r="1" s="362" customFormat="1" ht="21.75" customHeight="1" spans="1:5">
      <c r="A1" s="365" t="s">
        <v>53</v>
      </c>
      <c r="B1" s="365"/>
      <c r="C1" s="365"/>
      <c r="D1" s="365"/>
      <c r="E1" s="365"/>
    </row>
    <row r="3" s="363" customFormat="1" spans="1:5">
      <c r="A3" s="366"/>
      <c r="B3" s="366"/>
      <c r="E3" s="367" t="s">
        <v>54</v>
      </c>
    </row>
    <row r="4" s="362" customFormat="1" ht="42.75" customHeight="1" spans="1:5">
      <c r="A4" s="368" t="s">
        <v>55</v>
      </c>
      <c r="B4" s="369" t="s">
        <v>56</v>
      </c>
      <c r="C4" s="370" t="s">
        <v>57</v>
      </c>
      <c r="D4" s="369" t="s">
        <v>58</v>
      </c>
      <c r="E4" s="369" t="s">
        <v>59</v>
      </c>
    </row>
    <row r="5" s="364" customFormat="1" ht="18" customHeight="1" spans="1:5">
      <c r="A5" s="371" t="s">
        <v>60</v>
      </c>
      <c r="B5" s="190">
        <f>SUM(B6:B19)</f>
        <v>81700</v>
      </c>
      <c r="C5" s="190">
        <f>SUM(C6:C19)</f>
        <v>83599</v>
      </c>
      <c r="D5" s="372">
        <f t="shared" ref="D5:D17" si="0">C5/B5*100</f>
        <v>102.3</v>
      </c>
      <c r="E5" s="373">
        <v>111.8</v>
      </c>
    </row>
    <row r="6" s="362" customFormat="1" ht="18" customHeight="1" spans="1:5">
      <c r="A6" s="374" t="s">
        <v>61</v>
      </c>
      <c r="B6" s="187">
        <v>39700</v>
      </c>
      <c r="C6" s="187">
        <v>44399</v>
      </c>
      <c r="D6" s="375">
        <f t="shared" si="0"/>
        <v>111.8</v>
      </c>
      <c r="E6" s="376">
        <v>150.1</v>
      </c>
    </row>
    <row r="7" s="362" customFormat="1" ht="18" customHeight="1" spans="1:5">
      <c r="A7" s="374" t="s">
        <v>62</v>
      </c>
      <c r="B7" s="187">
        <v>12700</v>
      </c>
      <c r="C7" s="187">
        <v>11929</v>
      </c>
      <c r="D7" s="375">
        <f t="shared" si="0"/>
        <v>93.9</v>
      </c>
      <c r="E7" s="376">
        <v>158.8</v>
      </c>
    </row>
    <row r="8" s="362" customFormat="1" ht="18" customHeight="1" spans="1:5">
      <c r="A8" s="374" t="s">
        <v>63</v>
      </c>
      <c r="B8" s="187">
        <v>8800</v>
      </c>
      <c r="C8" s="187">
        <v>8978</v>
      </c>
      <c r="D8" s="375">
        <f t="shared" si="0"/>
        <v>102</v>
      </c>
      <c r="E8" s="376">
        <v>74.7</v>
      </c>
    </row>
    <row r="9" s="362" customFormat="1" ht="18" customHeight="1" spans="1:5">
      <c r="A9" s="374" t="s">
        <v>64</v>
      </c>
      <c r="B9" s="187">
        <v>1300</v>
      </c>
      <c r="C9" s="187">
        <v>1365</v>
      </c>
      <c r="D9" s="375">
        <f t="shared" si="0"/>
        <v>105</v>
      </c>
      <c r="E9" s="376">
        <v>19.2</v>
      </c>
    </row>
    <row r="10" s="362" customFormat="1" ht="18" customHeight="1" spans="1:5">
      <c r="A10" s="374" t="s">
        <v>65</v>
      </c>
      <c r="B10" s="187">
        <v>4500</v>
      </c>
      <c r="C10" s="187">
        <v>4532</v>
      </c>
      <c r="D10" s="375">
        <f t="shared" si="0"/>
        <v>100.7</v>
      </c>
      <c r="E10" s="376">
        <v>384.7</v>
      </c>
    </row>
    <row r="11" s="362" customFormat="1" ht="18" customHeight="1" spans="1:5">
      <c r="A11" s="374" t="s">
        <v>66</v>
      </c>
      <c r="B11" s="187">
        <v>1900</v>
      </c>
      <c r="C11" s="187">
        <v>1888</v>
      </c>
      <c r="D11" s="375">
        <f t="shared" si="0"/>
        <v>99.4</v>
      </c>
      <c r="E11" s="376">
        <v>47.3</v>
      </c>
    </row>
    <row r="12" s="362" customFormat="1" ht="18" customHeight="1" spans="1:5">
      <c r="A12" s="374" t="s">
        <v>67</v>
      </c>
      <c r="B12" s="187">
        <v>800</v>
      </c>
      <c r="C12" s="187">
        <v>992</v>
      </c>
      <c r="D12" s="375">
        <f t="shared" si="0"/>
        <v>124</v>
      </c>
      <c r="E12" s="376">
        <v>58.7</v>
      </c>
    </row>
    <row r="13" s="362" customFormat="1" ht="18" customHeight="1" spans="1:5">
      <c r="A13" s="374" t="s">
        <v>68</v>
      </c>
      <c r="B13" s="187">
        <v>1500</v>
      </c>
      <c r="C13" s="187">
        <v>1399</v>
      </c>
      <c r="D13" s="375">
        <f t="shared" si="0"/>
        <v>93.3</v>
      </c>
      <c r="E13" s="376">
        <v>187.3</v>
      </c>
    </row>
    <row r="14" s="362" customFormat="1" ht="18" customHeight="1" spans="1:5">
      <c r="A14" s="374" t="s">
        <v>69</v>
      </c>
      <c r="B14" s="187">
        <v>3500</v>
      </c>
      <c r="C14" s="187">
        <v>3182</v>
      </c>
      <c r="D14" s="375">
        <f t="shared" si="0"/>
        <v>90.9</v>
      </c>
      <c r="E14" s="376">
        <v>246.9</v>
      </c>
    </row>
    <row r="15" s="362" customFormat="1" ht="18" customHeight="1" spans="1:5">
      <c r="A15" s="374" t="s">
        <v>70</v>
      </c>
      <c r="B15" s="187">
        <v>700</v>
      </c>
      <c r="C15" s="187">
        <v>683</v>
      </c>
      <c r="D15" s="375">
        <f t="shared" si="0"/>
        <v>97.6</v>
      </c>
      <c r="E15" s="376">
        <v>18.1</v>
      </c>
    </row>
    <row r="16" s="362" customFormat="1" ht="18" customHeight="1" spans="1:5">
      <c r="A16" s="374" t="s">
        <v>71</v>
      </c>
      <c r="B16" s="187">
        <v>2300</v>
      </c>
      <c r="C16" s="187">
        <v>2329</v>
      </c>
      <c r="D16" s="375">
        <f t="shared" si="0"/>
        <v>101.3</v>
      </c>
      <c r="E16" s="376">
        <v>346.6</v>
      </c>
    </row>
    <row r="17" s="362" customFormat="1" ht="18" customHeight="1" spans="1:5">
      <c r="A17" s="374" t="s">
        <v>72</v>
      </c>
      <c r="B17" s="187">
        <v>4000</v>
      </c>
      <c r="C17" s="187">
        <v>1923</v>
      </c>
      <c r="D17" s="375">
        <f t="shared" si="0"/>
        <v>48.1</v>
      </c>
      <c r="E17" s="376">
        <v>223.3</v>
      </c>
    </row>
    <row r="18" s="362" customFormat="1" ht="18" customHeight="1" spans="1:5">
      <c r="A18" s="374" t="s">
        <v>73</v>
      </c>
      <c r="B18" s="187"/>
      <c r="C18" s="187"/>
      <c r="D18" s="377"/>
      <c r="E18" s="376">
        <v>0</v>
      </c>
    </row>
    <row r="19" s="362" customFormat="1" ht="18" customHeight="1" spans="1:5">
      <c r="A19" s="374" t="s">
        <v>74</v>
      </c>
      <c r="B19" s="187">
        <v>0</v>
      </c>
      <c r="C19" s="187">
        <v>0</v>
      </c>
      <c r="D19" s="378"/>
      <c r="E19" s="376"/>
    </row>
    <row r="20" s="364" customFormat="1" ht="18" customHeight="1" spans="1:5">
      <c r="A20" s="371" t="s">
        <v>75</v>
      </c>
      <c r="B20" s="190">
        <f>SUM(B21:B28)</f>
        <v>12000</v>
      </c>
      <c r="C20" s="190">
        <f>SUM(C21:C28)</f>
        <v>13261</v>
      </c>
      <c r="D20" s="379">
        <f t="shared" ref="D20:D25" si="1">C20/B20*100</f>
        <v>110.5</v>
      </c>
      <c r="E20" s="373">
        <v>99.6</v>
      </c>
    </row>
    <row r="21" s="362" customFormat="1" ht="18" customHeight="1" spans="1:5">
      <c r="A21" s="374" t="s">
        <v>76</v>
      </c>
      <c r="B21" s="187">
        <v>5400</v>
      </c>
      <c r="C21" s="187">
        <v>4882</v>
      </c>
      <c r="D21" s="378">
        <f t="shared" si="1"/>
        <v>90.4</v>
      </c>
      <c r="E21" s="376">
        <v>90.3</v>
      </c>
    </row>
    <row r="22" s="362" customFormat="1" ht="18" customHeight="1" spans="1:5">
      <c r="A22" s="374" t="s">
        <v>77</v>
      </c>
      <c r="B22" s="187">
        <v>1200</v>
      </c>
      <c r="C22" s="187">
        <v>1593</v>
      </c>
      <c r="D22" s="378">
        <f t="shared" si="1"/>
        <v>132.8</v>
      </c>
      <c r="E22" s="376">
        <v>109</v>
      </c>
    </row>
    <row r="23" s="362" customFormat="1" ht="18" customHeight="1" spans="1:5">
      <c r="A23" s="374" t="s">
        <v>78</v>
      </c>
      <c r="B23" s="187">
        <v>1450</v>
      </c>
      <c r="C23" s="187">
        <v>1997</v>
      </c>
      <c r="D23" s="378">
        <f t="shared" si="1"/>
        <v>137.7</v>
      </c>
      <c r="E23" s="376">
        <v>131.6</v>
      </c>
    </row>
    <row r="24" s="362" customFormat="1" ht="18" customHeight="1" spans="1:5">
      <c r="A24" s="374" t="s">
        <v>79</v>
      </c>
      <c r="B24" s="187">
        <v>200</v>
      </c>
      <c r="C24" s="187">
        <v>0</v>
      </c>
      <c r="D24" s="378">
        <f t="shared" si="1"/>
        <v>0</v>
      </c>
      <c r="E24" s="376">
        <v>0</v>
      </c>
    </row>
    <row r="25" s="362" customFormat="1" ht="18" customHeight="1" spans="1:5">
      <c r="A25" s="374" t="s">
        <v>80</v>
      </c>
      <c r="B25" s="187">
        <v>2150</v>
      </c>
      <c r="C25" s="187">
        <v>3469</v>
      </c>
      <c r="D25" s="378">
        <f t="shared" si="1"/>
        <v>161.3</v>
      </c>
      <c r="E25" s="376">
        <v>189.9</v>
      </c>
    </row>
    <row r="26" s="362" customFormat="1" ht="18" customHeight="1" spans="1:5">
      <c r="A26" s="374" t="s">
        <v>81</v>
      </c>
      <c r="B26" s="187">
        <v>0</v>
      </c>
      <c r="C26" s="187">
        <v>1061</v>
      </c>
      <c r="D26" s="378"/>
      <c r="E26" s="376">
        <v>106.1</v>
      </c>
    </row>
    <row r="27" s="362" customFormat="1" ht="18" customHeight="1" spans="1:5">
      <c r="A27" s="374" t="s">
        <v>82</v>
      </c>
      <c r="B27" s="187">
        <v>800</v>
      </c>
      <c r="C27" s="187">
        <v>99</v>
      </c>
      <c r="D27" s="378">
        <f>C27/B27*100</f>
        <v>12.4</v>
      </c>
      <c r="E27" s="376">
        <v>26.1</v>
      </c>
    </row>
    <row r="28" s="362" customFormat="1" ht="18" customHeight="1" spans="1:5">
      <c r="A28" s="374" t="s">
        <v>83</v>
      </c>
      <c r="B28" s="187">
        <v>800</v>
      </c>
      <c r="C28" s="187">
        <v>160</v>
      </c>
      <c r="D28" s="378">
        <f>C28/B28*100</f>
        <v>20</v>
      </c>
      <c r="E28" s="376">
        <v>10.6</v>
      </c>
    </row>
    <row r="29" s="364" customFormat="1" ht="18" customHeight="1" spans="1:5">
      <c r="A29" s="368" t="s">
        <v>84</v>
      </c>
      <c r="B29" s="190">
        <f>B5+B20</f>
        <v>93700</v>
      </c>
      <c r="C29" s="190">
        <f>C5+C20</f>
        <v>96860</v>
      </c>
      <c r="D29" s="379">
        <v>102</v>
      </c>
      <c r="E29" s="373">
        <v>110</v>
      </c>
    </row>
    <row r="30" s="364" customFormat="1" ht="18" customHeight="1" spans="1:5">
      <c r="A30" s="371" t="s">
        <v>85</v>
      </c>
      <c r="B30" s="190"/>
      <c r="C30" s="190">
        <v>106942</v>
      </c>
      <c r="D30" s="379"/>
      <c r="E30" s="373">
        <v>339.1</v>
      </c>
    </row>
    <row r="31" s="364" customFormat="1" ht="18" customHeight="1" spans="1:5">
      <c r="A31" s="371" t="s">
        <v>86</v>
      </c>
      <c r="B31" s="190"/>
      <c r="C31" s="190">
        <f>C32+C36+C39+C40</f>
        <v>191280</v>
      </c>
      <c r="D31" s="379"/>
      <c r="E31" s="373">
        <v>88.7</v>
      </c>
    </row>
    <row r="32" s="362" customFormat="1" ht="18" customHeight="1" spans="1:5">
      <c r="A32" s="374" t="s">
        <v>87</v>
      </c>
      <c r="B32" s="187"/>
      <c r="C32" s="187">
        <f>SUM(C33:C35)</f>
        <v>147941</v>
      </c>
      <c r="D32" s="379"/>
      <c r="E32" s="376">
        <v>84.3</v>
      </c>
    </row>
    <row r="33" s="362" customFormat="1" ht="18" customHeight="1" spans="1:5">
      <c r="A33" s="374" t="s">
        <v>88</v>
      </c>
      <c r="B33" s="187"/>
      <c r="C33" s="187">
        <v>6235</v>
      </c>
      <c r="D33" s="379"/>
      <c r="E33" s="376">
        <v>99.2</v>
      </c>
    </row>
    <row r="34" s="362" customFormat="1" ht="18" customHeight="1" spans="1:5">
      <c r="A34" s="374" t="s">
        <v>89</v>
      </c>
      <c r="B34" s="187"/>
      <c r="C34" s="187">
        <v>78778</v>
      </c>
      <c r="D34" s="379"/>
      <c r="E34" s="376">
        <v>110</v>
      </c>
    </row>
    <row r="35" s="362" customFormat="1" ht="18" customHeight="1" spans="1:5">
      <c r="A35" s="374" t="s">
        <v>90</v>
      </c>
      <c r="B35" s="187"/>
      <c r="C35" s="187">
        <v>62928</v>
      </c>
      <c r="D35" s="379"/>
      <c r="E35" s="376">
        <v>64.5</v>
      </c>
    </row>
    <row r="36" s="362" customFormat="1" ht="18" customHeight="1" spans="1:5">
      <c r="A36" s="374" t="s">
        <v>91</v>
      </c>
      <c r="B36" s="187"/>
      <c r="C36" s="187">
        <v>19968</v>
      </c>
      <c r="D36" s="379"/>
      <c r="E36" s="376">
        <v>91.2</v>
      </c>
    </row>
    <row r="37" s="362" customFormat="1" ht="18" customHeight="1" spans="1:5">
      <c r="A37" s="374" t="s">
        <v>92</v>
      </c>
      <c r="B37" s="187"/>
      <c r="C37" s="187"/>
      <c r="D37" s="379"/>
      <c r="E37" s="376"/>
    </row>
    <row r="38" s="362" customFormat="1" ht="18" customHeight="1" spans="1:5">
      <c r="A38" s="374" t="s">
        <v>93</v>
      </c>
      <c r="B38" s="187"/>
      <c r="C38" s="187">
        <v>0</v>
      </c>
      <c r="D38" s="379"/>
      <c r="E38" s="376"/>
    </row>
    <row r="39" s="362" customFormat="1" ht="18" customHeight="1" spans="1:5">
      <c r="A39" s="374" t="s">
        <v>94</v>
      </c>
      <c r="B39" s="187"/>
      <c r="C39" s="187">
        <v>17371</v>
      </c>
      <c r="D39" s="379"/>
      <c r="E39" s="376">
        <v>124.1</v>
      </c>
    </row>
    <row r="40" s="362" customFormat="1" ht="18" customHeight="1" spans="1:5">
      <c r="A40" s="374" t="s">
        <v>95</v>
      </c>
      <c r="B40" s="187"/>
      <c r="C40" s="187">
        <v>6000</v>
      </c>
      <c r="D40" s="379"/>
      <c r="E40" s="376">
        <v>142.1</v>
      </c>
    </row>
    <row r="41" s="364" customFormat="1" ht="18" customHeight="1" spans="1:5">
      <c r="A41" s="368" t="s">
        <v>96</v>
      </c>
      <c r="B41" s="190"/>
      <c r="C41" s="190">
        <f>C29+C30+C31</f>
        <v>395082</v>
      </c>
      <c r="D41" s="379"/>
      <c r="E41" s="373">
        <v>117.8</v>
      </c>
    </row>
  </sheetData>
  <mergeCells count="1">
    <mergeCell ref="A1:E1"/>
  </mergeCells>
  <pageMargins left="0.75" right="0.75" top="1" bottom="1" header="0.511805555555556" footer="0.511805555555556"/>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showZeros="0" workbookViewId="0">
      <selection activeCell="K8" sqref="K8"/>
    </sheetView>
  </sheetViews>
  <sheetFormatPr defaultColWidth="9" defaultRowHeight="14.25" outlineLevelCol="4"/>
  <cols>
    <col min="1" max="1" width="38.375" style="82" customWidth="1"/>
    <col min="2" max="4" width="12.625" style="82" customWidth="1"/>
    <col min="5" max="5" width="14.625" style="82" customWidth="1"/>
    <col min="6" max="16384" width="9" style="82"/>
  </cols>
  <sheetData>
    <row r="1" ht="20.25" customHeight="1" spans="1:5">
      <c r="A1" s="19" t="s">
        <v>1563</v>
      </c>
      <c r="B1" s="19"/>
      <c r="C1" s="19"/>
      <c r="D1" s="19"/>
      <c r="E1" s="19"/>
    </row>
    <row r="2" ht="23.25" customHeight="1" spans="1:5">
      <c r="A2" s="100"/>
      <c r="B2" s="100"/>
      <c r="C2" s="64"/>
      <c r="D2" s="83"/>
      <c r="E2" s="83" t="s">
        <v>54</v>
      </c>
    </row>
    <row r="3" customHeight="1" spans="1:5">
      <c r="A3" s="23" t="s">
        <v>1332</v>
      </c>
      <c r="B3" s="23" t="s">
        <v>1227</v>
      </c>
      <c r="C3" s="101" t="s">
        <v>57</v>
      </c>
      <c r="D3" s="85" t="s">
        <v>58</v>
      </c>
      <c r="E3" s="86" t="s">
        <v>1564</v>
      </c>
    </row>
    <row r="4" ht="27.6" customHeight="1" spans="1:5">
      <c r="A4" s="27"/>
      <c r="B4" s="27"/>
      <c r="C4" s="101"/>
      <c r="D4" s="85"/>
      <c r="E4" s="86"/>
    </row>
    <row r="5" ht="19.9" customHeight="1" spans="1:5">
      <c r="A5" s="87" t="s">
        <v>1565</v>
      </c>
      <c r="B5" s="88"/>
      <c r="C5" s="88"/>
      <c r="D5" s="89"/>
      <c r="E5" s="102"/>
    </row>
    <row r="6" ht="19.9" customHeight="1" spans="1:5">
      <c r="A6" s="87" t="s">
        <v>1566</v>
      </c>
      <c r="B6" s="90"/>
      <c r="C6" s="90"/>
      <c r="D6" s="89"/>
      <c r="E6" s="102"/>
    </row>
    <row r="7" ht="19.9" customHeight="1" spans="1:5">
      <c r="A7" s="87" t="s">
        <v>1567</v>
      </c>
      <c r="B7" s="90"/>
      <c r="C7" s="90"/>
      <c r="D7" s="89"/>
      <c r="E7" s="102"/>
    </row>
    <row r="8" ht="19.9" customHeight="1" spans="1:5">
      <c r="A8" s="87" t="s">
        <v>1568</v>
      </c>
      <c r="B8" s="90"/>
      <c r="C8" s="90"/>
      <c r="D8" s="89"/>
      <c r="E8" s="102"/>
    </row>
    <row r="9" ht="19.9" customHeight="1" spans="1:5">
      <c r="A9" s="87" t="s">
        <v>1569</v>
      </c>
      <c r="B9" s="103"/>
      <c r="C9" s="103"/>
      <c r="D9" s="89"/>
      <c r="E9" s="102"/>
    </row>
    <row r="10" s="81" customFormat="1" ht="19.9" customHeight="1" spans="1:5">
      <c r="A10" s="104" t="s">
        <v>1570</v>
      </c>
      <c r="B10" s="105"/>
      <c r="C10" s="105"/>
      <c r="D10" s="93"/>
      <c r="E10" s="106"/>
    </row>
    <row r="11" s="81" customFormat="1" ht="19.9" customHeight="1" spans="1:5">
      <c r="A11" s="104" t="s">
        <v>1571</v>
      </c>
      <c r="B11" s="105"/>
      <c r="C11" s="105"/>
      <c r="D11" s="93"/>
      <c r="E11" s="106"/>
    </row>
    <row r="12" s="81" customFormat="1" ht="19.9" customHeight="1" spans="1:5">
      <c r="A12" s="104" t="s">
        <v>1572</v>
      </c>
      <c r="B12" s="105"/>
      <c r="C12" s="105"/>
      <c r="D12" s="93"/>
      <c r="E12" s="106"/>
    </row>
    <row r="13" ht="19.9" customHeight="1" spans="1:5">
      <c r="A13" s="87" t="s">
        <v>1573</v>
      </c>
      <c r="B13" s="90"/>
      <c r="C13" s="90"/>
      <c r="D13" s="89"/>
      <c r="E13" s="102"/>
    </row>
    <row r="14" ht="19.9" customHeight="1" spans="1:5">
      <c r="A14" s="87" t="s">
        <v>1574</v>
      </c>
      <c r="B14" s="90"/>
      <c r="C14" s="90"/>
      <c r="D14" s="89"/>
      <c r="E14" s="102"/>
    </row>
    <row r="15" ht="19.9" customHeight="1" spans="1:5">
      <c r="A15" s="87" t="s">
        <v>1575</v>
      </c>
      <c r="B15" s="90"/>
      <c r="C15" s="90"/>
      <c r="D15" s="89"/>
      <c r="E15" s="102"/>
    </row>
    <row r="16" s="99" customFormat="1" ht="19.9" customHeight="1" spans="1:5">
      <c r="A16" s="107" t="s">
        <v>1242</v>
      </c>
      <c r="B16" s="97"/>
      <c r="C16" s="97"/>
      <c r="D16" s="98"/>
      <c r="E16" s="108"/>
    </row>
  </sheetData>
  <mergeCells count="6">
    <mergeCell ref="A1:E1"/>
    <mergeCell ref="A3:A4"/>
    <mergeCell ref="B3:B4"/>
    <mergeCell ref="C3:C4"/>
    <mergeCell ref="D3:D4"/>
    <mergeCell ref="E3:E4"/>
  </mergeCells>
  <conditionalFormatting sqref="A5:A6">
    <cfRule type="expression" dxfId="0" priority="3" stopIfTrue="1">
      <formula>"len($A:$A)=3"</formula>
    </cfRule>
  </conditionalFormatting>
  <conditionalFormatting sqref="D5:D16">
    <cfRule type="cellIs" dxfId="1" priority="4" stopIfTrue="1" operator="lessThan">
      <formula>0</formula>
    </cfRule>
  </conditionalFormatting>
  <printOptions horizontalCentered="1"/>
  <pageMargins left="0.707638888888889" right="0.707638888888889" top="0.747916666666667" bottom="0.747916666666667" header="0.313888888888889" footer="0.313888888888889"/>
  <pageSetup paperSize="9" scale="90" firstPageNumber="49" fitToHeight="0" orientation="portrait" useFirstPageNumber="1"/>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Zeros="0" workbookViewId="0">
      <selection activeCell="J15" sqref="J15"/>
    </sheetView>
  </sheetViews>
  <sheetFormatPr defaultColWidth="9" defaultRowHeight="14.25" outlineLevelCol="4"/>
  <cols>
    <col min="1" max="1" width="39.125" style="82" customWidth="1"/>
    <col min="2" max="4" width="11.375" style="82" customWidth="1"/>
    <col min="5" max="5" width="13.5" style="82" customWidth="1"/>
    <col min="6" max="16384" width="9" style="82"/>
  </cols>
  <sheetData>
    <row r="1" ht="20.25" customHeight="1" spans="1:5">
      <c r="A1" s="19" t="s">
        <v>1576</v>
      </c>
      <c r="B1" s="19"/>
      <c r="C1" s="19"/>
      <c r="D1" s="19"/>
      <c r="E1" s="19"/>
    </row>
    <row r="2" ht="21" customHeight="1" spans="1:5">
      <c r="A2" s="63"/>
      <c r="B2" s="63"/>
      <c r="C2" s="64"/>
      <c r="D2" s="83"/>
      <c r="E2" s="84" t="s">
        <v>54</v>
      </c>
    </row>
    <row r="3" customHeight="1" spans="1:5">
      <c r="A3" s="23" t="s">
        <v>1577</v>
      </c>
      <c r="B3" s="23" t="s">
        <v>1227</v>
      </c>
      <c r="C3" s="85" t="s">
        <v>57</v>
      </c>
      <c r="D3" s="85" t="s">
        <v>58</v>
      </c>
      <c r="E3" s="86" t="s">
        <v>1564</v>
      </c>
    </row>
    <row r="4" ht="32.45" customHeight="1" spans="1:5">
      <c r="A4" s="27"/>
      <c r="B4" s="27"/>
      <c r="C4" s="85"/>
      <c r="D4" s="85"/>
      <c r="E4" s="86"/>
    </row>
    <row r="5" ht="27" customHeight="1" spans="1:5">
      <c r="A5" s="87" t="s">
        <v>1578</v>
      </c>
      <c r="B5" s="88"/>
      <c r="C5" s="88"/>
      <c r="D5" s="89"/>
      <c r="E5" s="90"/>
    </row>
    <row r="6" ht="27" customHeight="1" spans="1:5">
      <c r="A6" s="87" t="s">
        <v>1579</v>
      </c>
      <c r="B6" s="88"/>
      <c r="C6" s="88"/>
      <c r="D6" s="89"/>
      <c r="E6" s="90"/>
    </row>
    <row r="7" ht="27" customHeight="1" spans="1:5">
      <c r="A7" s="87" t="s">
        <v>1580</v>
      </c>
      <c r="B7" s="88"/>
      <c r="C7" s="88"/>
      <c r="D7" s="89"/>
      <c r="E7" s="90"/>
    </row>
    <row r="8" ht="27" customHeight="1" spans="1:5">
      <c r="A8" s="87" t="s">
        <v>1581</v>
      </c>
      <c r="B8" s="88"/>
      <c r="C8" s="88"/>
      <c r="D8" s="89"/>
      <c r="E8" s="90"/>
    </row>
    <row r="9" ht="27" customHeight="1" spans="1:5">
      <c r="A9" s="87" t="s">
        <v>1582</v>
      </c>
      <c r="B9" s="88"/>
      <c r="C9" s="88"/>
      <c r="D9" s="89"/>
      <c r="E9" s="90"/>
    </row>
    <row r="10" s="81" customFormat="1" ht="27" customHeight="1" spans="1:5">
      <c r="A10" s="91" t="s">
        <v>1583</v>
      </c>
      <c r="B10" s="92"/>
      <c r="C10" s="92"/>
      <c r="D10" s="93"/>
      <c r="E10" s="94"/>
    </row>
    <row r="11" s="81" customFormat="1" ht="27" customHeight="1" spans="1:5">
      <c r="A11" s="91" t="s">
        <v>1584</v>
      </c>
      <c r="B11" s="92"/>
      <c r="C11" s="92"/>
      <c r="D11" s="93"/>
      <c r="E11" s="94"/>
    </row>
    <row r="12" s="81" customFormat="1" ht="27" customHeight="1" spans="1:5">
      <c r="A12" s="91" t="s">
        <v>1585</v>
      </c>
      <c r="B12" s="92"/>
      <c r="C12" s="94"/>
      <c r="D12" s="93"/>
      <c r="E12" s="94"/>
    </row>
    <row r="13" ht="27" customHeight="1" spans="1:5">
      <c r="A13" s="87" t="s">
        <v>1586</v>
      </c>
      <c r="B13" s="88"/>
      <c r="C13" s="90"/>
      <c r="D13" s="89"/>
      <c r="E13" s="90"/>
    </row>
    <row r="14" ht="27" customHeight="1" spans="1:5">
      <c r="A14" s="87" t="s">
        <v>1587</v>
      </c>
      <c r="B14" s="90"/>
      <c r="C14" s="90"/>
      <c r="D14" s="89"/>
      <c r="E14" s="90"/>
    </row>
    <row r="15" ht="27" customHeight="1" spans="1:5">
      <c r="A15" s="87" t="s">
        <v>1588</v>
      </c>
      <c r="B15" s="95"/>
      <c r="C15" s="88"/>
      <c r="D15" s="89"/>
      <c r="E15" s="90"/>
    </row>
    <row r="16" ht="27" customHeight="1" spans="1:5">
      <c r="A16" s="96" t="s">
        <v>1229</v>
      </c>
      <c r="B16" s="97"/>
      <c r="C16" s="97"/>
      <c r="D16" s="98"/>
      <c r="E16" s="97"/>
    </row>
    <row r="17" customHeight="1"/>
  </sheetData>
  <mergeCells count="6">
    <mergeCell ref="A1:E1"/>
    <mergeCell ref="A3:A4"/>
    <mergeCell ref="B3:B4"/>
    <mergeCell ref="C3:C4"/>
    <mergeCell ref="D3:D4"/>
    <mergeCell ref="E3:E4"/>
  </mergeCells>
  <conditionalFormatting sqref="A5:A6">
    <cfRule type="expression" dxfId="0" priority="3" stopIfTrue="1">
      <formula>"len($A:$A)=3"</formula>
    </cfRule>
  </conditionalFormatting>
  <conditionalFormatting sqref="D5:D16">
    <cfRule type="cellIs" dxfId="1" priority="4" stopIfTrue="1" operator="lessThan">
      <formula>0</formula>
    </cfRule>
  </conditionalFormatting>
  <printOptions horizontalCentered="1"/>
  <pageMargins left="0.707638888888889" right="0.707638888888889" top="0.747916666666667" bottom="0.747916666666667" header="0.313888888888889" footer="0.313888888888889"/>
  <pageSetup paperSize="9" scale="95" firstPageNumber="50" fitToHeight="0" orientation="portrait" useFirstPageNumber="1"/>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0"/>
  <sheetViews>
    <sheetView showZeros="0" workbookViewId="0">
      <selection activeCell="H10" sqref="H10"/>
    </sheetView>
  </sheetViews>
  <sheetFormatPr defaultColWidth="9" defaultRowHeight="14.25" outlineLevelCol="4"/>
  <cols>
    <col min="1" max="1" width="38.75" style="17" customWidth="1"/>
    <col min="2" max="2" width="10.125" style="17" customWidth="1"/>
    <col min="3" max="3" width="13.5" style="17" customWidth="1"/>
    <col min="4" max="4" width="11.625" style="61" customWidth="1"/>
    <col min="5" max="5" width="12.75" style="18" customWidth="1"/>
    <col min="6" max="16384" width="9" style="17"/>
  </cols>
  <sheetData>
    <row r="1" ht="20.25" spans="1:5">
      <c r="A1" s="19" t="s">
        <v>1589</v>
      </c>
      <c r="B1" s="19"/>
      <c r="C1" s="19"/>
      <c r="D1" s="62"/>
      <c r="E1" s="19"/>
    </row>
    <row r="2" spans="1:5">
      <c r="A2" s="63"/>
      <c r="B2" s="63"/>
      <c r="C2" s="64"/>
      <c r="D2" s="65"/>
      <c r="E2" s="22" t="s">
        <v>54</v>
      </c>
    </row>
    <row r="3" customHeight="1" spans="1:5">
      <c r="A3" s="23" t="s">
        <v>1332</v>
      </c>
      <c r="B3" s="23" t="s">
        <v>1227</v>
      </c>
      <c r="C3" s="24" t="s">
        <v>57</v>
      </c>
      <c r="D3" s="66" t="s">
        <v>58</v>
      </c>
      <c r="E3" s="25" t="s">
        <v>1564</v>
      </c>
    </row>
    <row r="4" ht="24.6" customHeight="1" spans="1:5">
      <c r="A4" s="27"/>
      <c r="B4" s="27"/>
      <c r="C4" s="28"/>
      <c r="D4" s="66"/>
      <c r="E4" s="25"/>
    </row>
    <row r="5" s="16" customFormat="1" ht="16.5" customHeight="1" spans="1:5">
      <c r="A5" s="30" t="s">
        <v>1565</v>
      </c>
      <c r="B5" s="67"/>
      <c r="C5" s="37">
        <v>23974.7</v>
      </c>
      <c r="D5" s="68"/>
      <c r="E5" s="69">
        <v>102.4</v>
      </c>
    </row>
    <row r="6" s="60" customFormat="1" ht="16.5" customHeight="1" spans="1:5">
      <c r="A6" s="35" t="s">
        <v>1590</v>
      </c>
      <c r="B6" s="70"/>
      <c r="C6" s="71">
        <v>-1.5</v>
      </c>
      <c r="D6" s="72"/>
      <c r="E6" s="69"/>
    </row>
    <row r="7" s="60" customFormat="1" ht="16.5" customHeight="1" spans="1:5">
      <c r="A7" s="35" t="s">
        <v>1591</v>
      </c>
      <c r="B7" s="70"/>
      <c r="C7" s="37"/>
      <c r="D7" s="72"/>
      <c r="E7" s="69"/>
    </row>
    <row r="8" s="60" customFormat="1" ht="16.5" customHeight="1" spans="1:5">
      <c r="A8" s="35" t="s">
        <v>1592</v>
      </c>
      <c r="B8" s="70"/>
      <c r="C8" s="37">
        <v>27.62</v>
      </c>
      <c r="D8" s="72"/>
      <c r="E8" s="69"/>
    </row>
    <row r="9" s="60" customFormat="1" ht="16.5" customHeight="1" spans="1:5">
      <c r="A9" s="35" t="s">
        <v>1593</v>
      </c>
      <c r="B9" s="70"/>
      <c r="C9" s="37"/>
      <c r="D9" s="72"/>
      <c r="E9" s="69">
        <v>0</v>
      </c>
    </row>
    <row r="10" s="60" customFormat="1" ht="16.5" customHeight="1" spans="1:5">
      <c r="A10" s="40" t="s">
        <v>1594</v>
      </c>
      <c r="B10" s="70"/>
      <c r="C10" s="37"/>
      <c r="D10" s="72"/>
      <c r="E10" s="69">
        <v>0</v>
      </c>
    </row>
    <row r="11" s="16" customFormat="1" spans="1:5">
      <c r="A11" s="40" t="s">
        <v>1595</v>
      </c>
      <c r="B11" s="67"/>
      <c r="C11" s="37">
        <v>644.58</v>
      </c>
      <c r="D11" s="73"/>
      <c r="E11" s="69"/>
    </row>
    <row r="12" s="60" customFormat="1" ht="16.5" customHeight="1" spans="1:5">
      <c r="A12" s="30" t="s">
        <v>1566</v>
      </c>
      <c r="B12" s="43">
        <v>8141</v>
      </c>
      <c r="C12" s="44">
        <f>SUM(C13:C18)</f>
        <v>8701.59</v>
      </c>
      <c r="D12" s="74">
        <f>C12/B12*100</f>
        <v>106.89</v>
      </c>
      <c r="E12" s="69">
        <v>112.5</v>
      </c>
    </row>
    <row r="13" s="60" customFormat="1" ht="16.5" customHeight="1" spans="1:5">
      <c r="A13" s="35" t="s">
        <v>1590</v>
      </c>
      <c r="B13" s="43">
        <v>1301</v>
      </c>
      <c r="C13" s="44">
        <v>1263.99</v>
      </c>
      <c r="D13" s="74">
        <f>C13/B13*100</f>
        <v>97.16</v>
      </c>
      <c r="E13" s="69">
        <v>105.68</v>
      </c>
    </row>
    <row r="14" s="60" customFormat="1" ht="16.5" customHeight="1" spans="1:5">
      <c r="A14" s="35" t="s">
        <v>1591</v>
      </c>
      <c r="B14" s="43">
        <v>6091</v>
      </c>
      <c r="C14" s="44">
        <v>7240.8</v>
      </c>
      <c r="D14" s="74">
        <f>C14/B14*100</f>
        <v>118.88</v>
      </c>
      <c r="E14" s="69">
        <v>116.21</v>
      </c>
    </row>
    <row r="15" s="60" customFormat="1" ht="16.5" customHeight="1" spans="1:5">
      <c r="A15" s="35" t="s">
        <v>1592</v>
      </c>
      <c r="B15" s="43">
        <v>383</v>
      </c>
      <c r="C15" s="44">
        <v>184.91</v>
      </c>
      <c r="D15" s="74">
        <f>C15/B15*100</f>
        <v>48.28</v>
      </c>
      <c r="E15" s="69">
        <v>79.36</v>
      </c>
    </row>
    <row r="16" s="16" customFormat="1" ht="16.5" customHeight="1" spans="1:5">
      <c r="A16" s="35" t="s">
        <v>1593</v>
      </c>
      <c r="B16" s="43">
        <v>366</v>
      </c>
      <c r="C16" s="44"/>
      <c r="D16" s="73"/>
      <c r="E16" s="69">
        <v>0</v>
      </c>
    </row>
    <row r="17" s="60" customFormat="1" ht="17.25" customHeight="1" spans="1:5">
      <c r="A17" s="40" t="s">
        <v>1594</v>
      </c>
      <c r="B17" s="75"/>
      <c r="C17" s="44"/>
      <c r="D17" s="74"/>
      <c r="E17" s="69"/>
    </row>
    <row r="18" s="60" customFormat="1" ht="17.25" customHeight="1" spans="1:5">
      <c r="A18" s="40" t="s">
        <v>1595</v>
      </c>
      <c r="B18" s="75"/>
      <c r="C18" s="44">
        <v>11.89</v>
      </c>
      <c r="D18" s="74"/>
      <c r="E18" s="69"/>
    </row>
    <row r="19" s="60" customFormat="1" ht="16.5" customHeight="1" spans="1:5">
      <c r="A19" s="30" t="s">
        <v>1567</v>
      </c>
      <c r="B19" s="75"/>
      <c r="C19" s="44">
        <f>SUM(C20:C25)</f>
        <v>22554.44</v>
      </c>
      <c r="D19" s="74"/>
      <c r="E19" s="69">
        <v>107.66</v>
      </c>
    </row>
    <row r="20" s="60" customFormat="1" ht="16.5" customHeight="1" spans="1:5">
      <c r="A20" s="54" t="s">
        <v>1590</v>
      </c>
      <c r="B20" s="75"/>
      <c r="C20" s="44">
        <v>11596.5</v>
      </c>
      <c r="D20" s="74"/>
      <c r="E20" s="69">
        <v>101.89</v>
      </c>
    </row>
    <row r="21" s="16" customFormat="1" ht="16.5" customHeight="1" spans="1:5">
      <c r="A21" s="54" t="s">
        <v>1591</v>
      </c>
      <c r="B21" s="67"/>
      <c r="C21" s="44">
        <v>10878.57</v>
      </c>
      <c r="D21" s="73"/>
      <c r="E21" s="69">
        <v>114.89</v>
      </c>
    </row>
    <row r="22" s="60" customFormat="1" ht="16.5" customHeight="1" spans="1:5">
      <c r="A22" s="54" t="s">
        <v>1592</v>
      </c>
      <c r="B22" s="75"/>
      <c r="C22" s="44">
        <v>40.43</v>
      </c>
      <c r="D22" s="74"/>
      <c r="E22" s="69">
        <v>144.39</v>
      </c>
    </row>
    <row r="23" s="60" customFormat="1" ht="16.5" customHeight="1" spans="1:5">
      <c r="A23" s="54" t="s">
        <v>1593</v>
      </c>
      <c r="B23" s="75"/>
      <c r="C23" s="44"/>
      <c r="D23" s="74"/>
      <c r="E23" s="69">
        <v>0</v>
      </c>
    </row>
    <row r="24" s="60" customFormat="1" ht="16.5" customHeight="1" spans="1:5">
      <c r="A24" s="76" t="s">
        <v>1594</v>
      </c>
      <c r="B24" s="75"/>
      <c r="C24" s="44"/>
      <c r="D24" s="74"/>
      <c r="E24" s="69"/>
    </row>
    <row r="25" s="60" customFormat="1" ht="16.5" customHeight="1" spans="1:5">
      <c r="A25" s="40" t="s">
        <v>1595</v>
      </c>
      <c r="B25" s="75"/>
      <c r="C25" s="44">
        <v>38.94</v>
      </c>
      <c r="D25" s="74"/>
      <c r="E25" s="69"/>
    </row>
    <row r="26" s="16" customFormat="1" ht="16.5" customHeight="1" spans="1:5">
      <c r="A26" s="30" t="s">
        <v>1568</v>
      </c>
      <c r="B26" s="67"/>
      <c r="C26" s="44">
        <f>SUM(C27:C32)</f>
        <v>12234.17</v>
      </c>
      <c r="D26" s="73"/>
      <c r="E26" s="69">
        <v>126.06</v>
      </c>
    </row>
    <row r="27" s="60" customFormat="1" ht="17.25" customHeight="1" spans="1:5">
      <c r="A27" s="54" t="s">
        <v>1590</v>
      </c>
      <c r="B27" s="75"/>
      <c r="C27" s="44">
        <v>10517.18</v>
      </c>
      <c r="D27" s="74"/>
      <c r="E27" s="69">
        <v>109.75</v>
      </c>
    </row>
    <row r="28" s="60" customFormat="1" ht="16.5" customHeight="1" spans="1:5">
      <c r="A28" s="54" t="s">
        <v>1591</v>
      </c>
      <c r="B28" s="75"/>
      <c r="C28" s="44">
        <v>1608</v>
      </c>
      <c r="D28" s="74"/>
      <c r="E28" s="69"/>
    </row>
    <row r="29" s="60" customFormat="1" ht="16.5" customHeight="1" spans="1:5">
      <c r="A29" s="54" t="s">
        <v>1592</v>
      </c>
      <c r="B29" s="75"/>
      <c r="C29" s="44">
        <v>88.63</v>
      </c>
      <c r="D29" s="74"/>
      <c r="E29" s="69">
        <v>89.53</v>
      </c>
    </row>
    <row r="30" s="60" customFormat="1" ht="16.5" customHeight="1" spans="1:5">
      <c r="A30" s="54" t="s">
        <v>1593</v>
      </c>
      <c r="B30" s="77"/>
      <c r="C30" s="44">
        <v>0.2</v>
      </c>
      <c r="D30" s="78"/>
      <c r="E30" s="69">
        <v>0.87</v>
      </c>
    </row>
    <row r="31" spans="1:5">
      <c r="A31" s="76" t="s">
        <v>1594</v>
      </c>
      <c r="B31" s="50"/>
      <c r="C31" s="44"/>
      <c r="D31" s="79"/>
      <c r="E31" s="69"/>
    </row>
    <row r="32" spans="1:5">
      <c r="A32" s="40" t="s">
        <v>1595</v>
      </c>
      <c r="B32" s="50"/>
      <c r="C32" s="44">
        <v>20.16</v>
      </c>
      <c r="D32" s="79"/>
      <c r="E32" s="69"/>
    </row>
    <row r="33" spans="1:5">
      <c r="A33" s="30" t="s">
        <v>1569</v>
      </c>
      <c r="B33" s="50"/>
      <c r="C33" s="44">
        <f>SUM(C34)</f>
        <v>16255.53</v>
      </c>
      <c r="D33" s="79"/>
      <c r="E33" s="69"/>
    </row>
    <row r="34" ht="15" spans="1:5">
      <c r="A34" s="52" t="s">
        <v>1570</v>
      </c>
      <c r="B34" s="50"/>
      <c r="C34" s="44">
        <f>SUM(C35:C37)</f>
        <v>16255.53</v>
      </c>
      <c r="D34" s="79"/>
      <c r="E34" s="69"/>
    </row>
    <row r="35" spans="1:5">
      <c r="A35" s="35" t="s">
        <v>1590</v>
      </c>
      <c r="B35" s="50"/>
      <c r="C35" s="44">
        <v>3959.33</v>
      </c>
      <c r="D35" s="79"/>
      <c r="E35" s="69"/>
    </row>
    <row r="36" spans="1:5">
      <c r="A36" s="35" t="s">
        <v>1591</v>
      </c>
      <c r="B36" s="50"/>
      <c r="C36" s="44">
        <v>12147.12</v>
      </c>
      <c r="D36" s="79"/>
      <c r="E36" s="69"/>
    </row>
    <row r="37" spans="1:5">
      <c r="A37" s="35" t="s">
        <v>1592</v>
      </c>
      <c r="B37" s="50"/>
      <c r="C37" s="44">
        <v>149.08</v>
      </c>
      <c r="D37" s="79"/>
      <c r="E37" s="69"/>
    </row>
    <row r="38" spans="1:5">
      <c r="A38" s="35" t="s">
        <v>1593</v>
      </c>
      <c r="B38" s="50"/>
      <c r="C38" s="44"/>
      <c r="D38" s="79"/>
      <c r="E38" s="69"/>
    </row>
    <row r="39" spans="1:5">
      <c r="A39" s="40" t="s">
        <v>1594</v>
      </c>
      <c r="B39" s="50"/>
      <c r="C39" s="44"/>
      <c r="D39" s="79"/>
      <c r="E39" s="69"/>
    </row>
    <row r="40" spans="1:5">
      <c r="A40" s="54" t="s">
        <v>1596</v>
      </c>
      <c r="B40" s="43">
        <v>14873</v>
      </c>
      <c r="C40" s="44"/>
      <c r="D40" s="79"/>
      <c r="E40" s="69">
        <v>0</v>
      </c>
    </row>
    <row r="41" spans="1:5">
      <c r="A41" s="35" t="s">
        <v>1590</v>
      </c>
      <c r="B41" s="43">
        <v>3521</v>
      </c>
      <c r="C41" s="44"/>
      <c r="D41" s="79"/>
      <c r="E41" s="69">
        <v>0</v>
      </c>
    </row>
    <row r="42" spans="1:5">
      <c r="A42" s="35" t="s">
        <v>1591</v>
      </c>
      <c r="B42" s="43">
        <v>11267</v>
      </c>
      <c r="C42" s="44"/>
      <c r="D42" s="79"/>
      <c r="E42" s="69">
        <v>0</v>
      </c>
    </row>
    <row r="43" spans="1:5">
      <c r="A43" s="35" t="s">
        <v>1592</v>
      </c>
      <c r="B43" s="43">
        <v>85</v>
      </c>
      <c r="C43" s="44"/>
      <c r="D43" s="79"/>
      <c r="E43" s="69">
        <v>0</v>
      </c>
    </row>
    <row r="44" spans="1:5">
      <c r="A44" s="35" t="s">
        <v>1593</v>
      </c>
      <c r="B44" s="50"/>
      <c r="C44" s="44"/>
      <c r="D44" s="79"/>
      <c r="E44" s="69"/>
    </row>
    <row r="45" spans="1:5">
      <c r="A45" s="35" t="s">
        <v>1594</v>
      </c>
      <c r="B45" s="50"/>
      <c r="C45" s="44"/>
      <c r="D45" s="79"/>
      <c r="E45" s="69"/>
    </row>
    <row r="46" ht="15" spans="1:5">
      <c r="A46" s="52" t="s">
        <v>1572</v>
      </c>
      <c r="B46" s="43">
        <v>1624</v>
      </c>
      <c r="C46" s="44"/>
      <c r="D46" s="79"/>
      <c r="E46" s="69">
        <v>0</v>
      </c>
    </row>
    <row r="47" ht="15" spans="1:5">
      <c r="A47" s="52" t="s">
        <v>1597</v>
      </c>
      <c r="B47" s="43"/>
      <c r="C47" s="44"/>
      <c r="D47" s="79"/>
      <c r="E47" s="69">
        <v>0</v>
      </c>
    </row>
    <row r="48" ht="15" spans="1:5">
      <c r="A48" s="52" t="s">
        <v>1598</v>
      </c>
      <c r="B48" s="43"/>
      <c r="C48" s="44"/>
      <c r="D48" s="79"/>
      <c r="E48" s="69">
        <v>0</v>
      </c>
    </row>
    <row r="49" ht="15" spans="1:5">
      <c r="A49" s="52" t="s">
        <v>1599</v>
      </c>
      <c r="B49" s="43"/>
      <c r="C49" s="44"/>
      <c r="D49" s="79"/>
      <c r="E49" s="69">
        <v>0</v>
      </c>
    </row>
    <row r="50" spans="1:5">
      <c r="A50" s="56" t="s">
        <v>1593</v>
      </c>
      <c r="B50" s="43">
        <v>1624</v>
      </c>
      <c r="C50" s="44"/>
      <c r="D50" s="79"/>
      <c r="E50" s="69"/>
    </row>
    <row r="51" spans="1:5">
      <c r="A51" s="56" t="s">
        <v>1594</v>
      </c>
      <c r="B51" s="50"/>
      <c r="C51" s="44"/>
      <c r="D51" s="79"/>
      <c r="E51" s="69"/>
    </row>
    <row r="52" spans="1:5">
      <c r="A52" s="30" t="s">
        <v>1573</v>
      </c>
      <c r="B52" s="50"/>
      <c r="C52" s="44">
        <v>1276.86</v>
      </c>
      <c r="D52" s="79"/>
      <c r="E52" s="69">
        <v>183.99</v>
      </c>
    </row>
    <row r="53" spans="1:5">
      <c r="A53" s="35" t="s">
        <v>1590</v>
      </c>
      <c r="B53" s="50"/>
      <c r="C53" s="44">
        <v>675.88</v>
      </c>
      <c r="D53" s="79"/>
      <c r="E53" s="69">
        <v>97.53</v>
      </c>
    </row>
    <row r="54" spans="1:5">
      <c r="A54" s="35" t="s">
        <v>1591</v>
      </c>
      <c r="B54" s="50"/>
      <c r="C54" s="44"/>
      <c r="D54" s="79"/>
      <c r="E54" s="69"/>
    </row>
    <row r="55" spans="1:5">
      <c r="A55" s="35" t="s">
        <v>1592</v>
      </c>
      <c r="B55" s="50"/>
      <c r="C55" s="44">
        <v>0.98</v>
      </c>
      <c r="D55" s="79"/>
      <c r="E55" s="69">
        <v>98</v>
      </c>
    </row>
    <row r="56" spans="1:5">
      <c r="A56" s="35" t="s">
        <v>1593</v>
      </c>
      <c r="B56" s="50"/>
      <c r="C56" s="44"/>
      <c r="D56" s="79"/>
      <c r="E56" s="69"/>
    </row>
    <row r="57" spans="1:5">
      <c r="A57" s="35" t="s">
        <v>1594</v>
      </c>
      <c r="B57" s="50"/>
      <c r="C57" s="44"/>
      <c r="D57" s="79"/>
      <c r="E57" s="69"/>
    </row>
    <row r="58" spans="1:5">
      <c r="A58" s="30" t="s">
        <v>1574</v>
      </c>
      <c r="B58" s="50"/>
      <c r="C58" s="44">
        <v>656.59</v>
      </c>
      <c r="D58" s="79"/>
      <c r="E58" s="69">
        <v>58.57</v>
      </c>
    </row>
    <row r="59" spans="1:5">
      <c r="A59" s="35" t="s">
        <v>1590</v>
      </c>
      <c r="B59" s="50"/>
      <c r="C59" s="44"/>
      <c r="D59" s="79"/>
      <c r="E59" s="69"/>
    </row>
    <row r="60" spans="1:5">
      <c r="A60" s="35" t="s">
        <v>1591</v>
      </c>
      <c r="B60" s="50"/>
      <c r="C60" s="44"/>
      <c r="D60" s="79"/>
      <c r="E60" s="69"/>
    </row>
    <row r="61" spans="1:5">
      <c r="A61" s="35" t="s">
        <v>1592</v>
      </c>
      <c r="B61" s="50"/>
      <c r="C61" s="44">
        <v>23.78</v>
      </c>
      <c r="D61" s="79"/>
      <c r="E61" s="69">
        <v>38.98</v>
      </c>
    </row>
    <row r="62" spans="1:5">
      <c r="A62" s="35" t="s">
        <v>1593</v>
      </c>
      <c r="B62" s="50"/>
      <c r="C62" s="44"/>
      <c r="D62" s="79"/>
      <c r="E62" s="69">
        <v>0</v>
      </c>
    </row>
    <row r="63" spans="1:5">
      <c r="A63" s="35" t="s">
        <v>1594</v>
      </c>
      <c r="B63" s="50"/>
      <c r="C63" s="44"/>
      <c r="D63" s="79"/>
      <c r="E63" s="69"/>
    </row>
    <row r="64" spans="1:5">
      <c r="A64" s="40" t="s">
        <v>1595</v>
      </c>
      <c r="B64" s="50"/>
      <c r="C64" s="44">
        <v>11.81</v>
      </c>
      <c r="D64" s="79"/>
      <c r="E64" s="69"/>
    </row>
    <row r="65" spans="1:5">
      <c r="A65" s="30" t="s">
        <v>1575</v>
      </c>
      <c r="B65" s="50"/>
      <c r="C65" s="44">
        <v>821.17</v>
      </c>
      <c r="D65" s="79"/>
      <c r="E65" s="69">
        <v>235.97</v>
      </c>
    </row>
    <row r="66" spans="1:5">
      <c r="A66" s="35" t="s">
        <v>1590</v>
      </c>
      <c r="B66" s="50"/>
      <c r="C66" s="44">
        <v>384.73</v>
      </c>
      <c r="D66" s="79"/>
      <c r="E66" s="69">
        <v>112.82</v>
      </c>
    </row>
    <row r="67" spans="1:5">
      <c r="A67" s="35" t="s">
        <v>1591</v>
      </c>
      <c r="B67" s="50"/>
      <c r="C67" s="44"/>
      <c r="D67" s="79"/>
      <c r="E67" s="69"/>
    </row>
    <row r="68" spans="1:5">
      <c r="A68" s="35" t="s">
        <v>1592</v>
      </c>
      <c r="B68" s="50"/>
      <c r="C68" s="44">
        <v>6.43</v>
      </c>
      <c r="D68" s="79"/>
      <c r="E68" s="69">
        <v>91.86</v>
      </c>
    </row>
    <row r="69" spans="1:5">
      <c r="A69" s="35" t="s">
        <v>1593</v>
      </c>
      <c r="B69" s="50"/>
      <c r="C69" s="44"/>
      <c r="D69" s="79"/>
      <c r="E69" s="69"/>
    </row>
    <row r="70" spans="1:5">
      <c r="A70" s="35" t="s">
        <v>1594</v>
      </c>
      <c r="B70" s="50"/>
      <c r="C70" s="80"/>
      <c r="D70" s="79"/>
      <c r="E70" s="69"/>
    </row>
  </sheetData>
  <mergeCells count="6">
    <mergeCell ref="A1:E1"/>
    <mergeCell ref="A3:A4"/>
    <mergeCell ref="B3:B4"/>
    <mergeCell ref="C3:C4"/>
    <mergeCell ref="D3:D4"/>
    <mergeCell ref="E3:E4"/>
  </mergeCells>
  <conditionalFormatting sqref="A25">
    <cfRule type="expression" dxfId="0" priority="3" stopIfTrue="1">
      <formula>"len($A:$A)=3"</formula>
    </cfRule>
  </conditionalFormatting>
  <conditionalFormatting sqref="A32">
    <cfRule type="expression" dxfId="0" priority="2" stopIfTrue="1">
      <formula>"len($A:$A)=3"</formula>
    </cfRule>
  </conditionalFormatting>
  <conditionalFormatting sqref="A64">
    <cfRule type="expression" dxfId="0" priority="1" stopIfTrue="1">
      <formula>"len($A:$A)=3"</formula>
    </cfRule>
  </conditionalFormatting>
  <conditionalFormatting sqref="A5:A18">
    <cfRule type="expression" dxfId="0" priority="9" stopIfTrue="1">
      <formula>"len($A:$A)=3"</formula>
    </cfRule>
  </conditionalFormatting>
  <conditionalFormatting sqref="A35:A39">
    <cfRule type="expression" dxfId="0" priority="8" stopIfTrue="1">
      <formula>"len($A:$A)=3"</formula>
    </cfRule>
  </conditionalFormatting>
  <conditionalFormatting sqref="A41:A45">
    <cfRule type="expression" dxfId="0" priority="7" stopIfTrue="1">
      <formula>"len($A:$A)=3"</formula>
    </cfRule>
  </conditionalFormatting>
  <conditionalFormatting sqref="A53:A57">
    <cfRule type="expression" dxfId="0" priority="6" stopIfTrue="1">
      <formula>"len($A:$A)=3"</formula>
    </cfRule>
  </conditionalFormatting>
  <conditionalFormatting sqref="A59:A63">
    <cfRule type="expression" dxfId="0" priority="5" stopIfTrue="1">
      <formula>"len($A:$A)=3"</formula>
    </cfRule>
  </conditionalFormatting>
  <conditionalFormatting sqref="A66:A70">
    <cfRule type="expression" dxfId="0" priority="4" stopIfTrue="1">
      <formula>"len($A:$A)=3"</formula>
    </cfRule>
  </conditionalFormatting>
  <printOptions horizontalCentered="1"/>
  <pageMargins left="0.707638888888889" right="0.707638888888889" top="0.747916666666667" bottom="0.747916666666667" header="0.313888888888889" footer="0.313888888888889"/>
  <pageSetup paperSize="9" scale="94" firstPageNumber="51" fitToHeight="0" orientation="portrait" useFirstPageNumber="1"/>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6"/>
  <sheetViews>
    <sheetView showZeros="0" workbookViewId="0">
      <selection activeCell="C45" sqref="C45"/>
    </sheetView>
  </sheetViews>
  <sheetFormatPr defaultColWidth="9" defaultRowHeight="14.25" outlineLevelCol="4"/>
  <cols>
    <col min="1" max="1" width="42.875" style="17" customWidth="1"/>
    <col min="2" max="2" width="11.375" style="17" customWidth="1"/>
    <col min="3" max="3" width="13.375" style="17" customWidth="1"/>
    <col min="4" max="4" width="12.125" style="18" customWidth="1"/>
    <col min="5" max="5" width="10.375" style="18" customWidth="1"/>
    <col min="6" max="16384" width="9" style="17"/>
  </cols>
  <sheetData>
    <row r="1" ht="20.25" spans="1:5">
      <c r="A1" s="19" t="s">
        <v>1600</v>
      </c>
      <c r="B1" s="19"/>
      <c r="C1" s="19"/>
      <c r="D1" s="19"/>
      <c r="E1" s="19"/>
    </row>
    <row r="2" spans="1:5">
      <c r="A2" s="20"/>
      <c r="B2" s="20"/>
      <c r="C2" s="21"/>
      <c r="D2" s="22"/>
      <c r="E2" s="22" t="s">
        <v>54</v>
      </c>
    </row>
    <row r="3" customHeight="1" spans="1:5">
      <c r="A3" s="23" t="s">
        <v>1577</v>
      </c>
      <c r="B3" s="23" t="s">
        <v>1227</v>
      </c>
      <c r="C3" s="24" t="s">
        <v>57</v>
      </c>
      <c r="D3" s="25" t="s">
        <v>58</v>
      </c>
      <c r="E3" s="26" t="s">
        <v>1564</v>
      </c>
    </row>
    <row r="4" ht="31.9" customHeight="1" spans="1:5">
      <c r="A4" s="27"/>
      <c r="B4" s="27"/>
      <c r="C4" s="28"/>
      <c r="D4" s="25"/>
      <c r="E4" s="29"/>
    </row>
    <row r="5" s="16" customFormat="1" ht="18" customHeight="1" spans="1:5">
      <c r="A5" s="30" t="s">
        <v>1578</v>
      </c>
      <c r="B5" s="31"/>
      <c r="C5" s="32">
        <f>SUM(C6:C10)</f>
        <v>23036.18</v>
      </c>
      <c r="D5" s="33"/>
      <c r="E5" s="34">
        <v>108.54</v>
      </c>
    </row>
    <row r="6" ht="18" customHeight="1" spans="1:5">
      <c r="A6" s="35" t="s">
        <v>1601</v>
      </c>
      <c r="B6" s="36"/>
      <c r="C6" s="37">
        <v>22770.73</v>
      </c>
      <c r="D6" s="38"/>
      <c r="E6" s="34">
        <v>108.37</v>
      </c>
    </row>
    <row r="7" ht="18" customHeight="1" spans="1:5">
      <c r="A7" s="35" t="s">
        <v>1602</v>
      </c>
      <c r="B7" s="36"/>
      <c r="C7" s="37"/>
      <c r="D7" s="38"/>
      <c r="E7" s="34"/>
    </row>
    <row r="8" ht="18" customHeight="1" spans="1:5">
      <c r="A8" s="35" t="s">
        <v>1603</v>
      </c>
      <c r="B8" s="36"/>
      <c r="C8" s="37">
        <v>159.6</v>
      </c>
      <c r="D8" s="38"/>
      <c r="E8" s="34">
        <v>111.61</v>
      </c>
    </row>
    <row r="9" s="16" customFormat="1" ht="18" customHeight="1" spans="1:5">
      <c r="A9" s="35" t="s">
        <v>1604</v>
      </c>
      <c r="B9" s="31"/>
      <c r="C9" s="37"/>
      <c r="D9" s="39"/>
      <c r="E9" s="34">
        <v>0</v>
      </c>
    </row>
    <row r="10" ht="18" customHeight="1" spans="1:5">
      <c r="A10" s="40" t="s">
        <v>1605</v>
      </c>
      <c r="B10" s="41"/>
      <c r="C10" s="37">
        <v>105.85</v>
      </c>
      <c r="D10" s="42"/>
      <c r="E10" s="34"/>
    </row>
    <row r="11" ht="18" customHeight="1" spans="1:5">
      <c r="A11" s="30" t="s">
        <v>1579</v>
      </c>
      <c r="B11" s="43">
        <v>7118</v>
      </c>
      <c r="C11" s="44">
        <f>SUM(C12:C16)</f>
        <v>7266.32</v>
      </c>
      <c r="D11" s="45">
        <f>C11/B11*100</f>
        <v>102.08</v>
      </c>
      <c r="E11" s="34">
        <v>117.09</v>
      </c>
    </row>
    <row r="12" s="16" customFormat="1" ht="18" customHeight="1" spans="1:5">
      <c r="A12" s="46" t="s">
        <v>1606</v>
      </c>
      <c r="B12" s="43">
        <v>5314</v>
      </c>
      <c r="C12" s="44">
        <v>6785.15</v>
      </c>
      <c r="D12" s="45">
        <f>C12/B12*100</f>
        <v>127.68</v>
      </c>
      <c r="E12" s="34">
        <v>117.05</v>
      </c>
    </row>
    <row r="13" ht="18" customHeight="1" spans="1:5">
      <c r="A13" s="46" t="s">
        <v>1607</v>
      </c>
      <c r="B13" s="43">
        <v>180</v>
      </c>
      <c r="C13" s="44">
        <v>174.01</v>
      </c>
      <c r="D13" s="45">
        <f>C13/B13*100</f>
        <v>96.67</v>
      </c>
      <c r="E13" s="34">
        <v>121.69</v>
      </c>
    </row>
    <row r="14" ht="18" customHeight="1" spans="1:5">
      <c r="A14" s="46" t="s">
        <v>1608</v>
      </c>
      <c r="B14" s="43">
        <v>300</v>
      </c>
      <c r="C14" s="44">
        <v>304.95</v>
      </c>
      <c r="D14" s="45">
        <f>C14/B14*100</f>
        <v>101.65</v>
      </c>
      <c r="E14" s="34">
        <v>115.08</v>
      </c>
    </row>
    <row r="15" ht="18" customHeight="1" spans="1:5">
      <c r="A15" s="46" t="s">
        <v>1609</v>
      </c>
      <c r="B15" s="43">
        <v>1324</v>
      </c>
      <c r="C15" s="44"/>
      <c r="D15" s="42"/>
      <c r="E15" s="34"/>
    </row>
    <row r="16" s="16" customFormat="1" ht="18" customHeight="1" spans="1:5">
      <c r="A16" s="40" t="s">
        <v>1605</v>
      </c>
      <c r="B16" s="47"/>
      <c r="C16" s="44">
        <v>2.21</v>
      </c>
      <c r="D16" s="39"/>
      <c r="E16" s="34"/>
    </row>
    <row r="17" ht="18" customHeight="1" spans="1:5">
      <c r="A17" s="30" t="s">
        <v>1580</v>
      </c>
      <c r="B17" s="41"/>
      <c r="C17" s="44">
        <f>SUM(C18:C20)</f>
        <v>20631.66</v>
      </c>
      <c r="D17" s="42"/>
      <c r="E17" s="34">
        <v>106.21</v>
      </c>
    </row>
    <row r="18" s="16" customFormat="1" ht="18" customHeight="1" spans="1:5">
      <c r="A18" s="48" t="s">
        <v>1610</v>
      </c>
      <c r="B18" s="47"/>
      <c r="C18" s="44">
        <v>20625.19</v>
      </c>
      <c r="D18" s="39"/>
      <c r="E18" s="34">
        <v>106.3</v>
      </c>
    </row>
    <row r="19" ht="18" customHeight="1" spans="1:5">
      <c r="A19" s="48" t="s">
        <v>1611</v>
      </c>
      <c r="B19" s="41"/>
      <c r="C19" s="44"/>
      <c r="D19" s="42"/>
      <c r="E19" s="34">
        <v>0</v>
      </c>
    </row>
    <row r="20" ht="18" customHeight="1" spans="1:5">
      <c r="A20" s="40" t="s">
        <v>1605</v>
      </c>
      <c r="B20" s="41"/>
      <c r="C20" s="44">
        <v>6.47</v>
      </c>
      <c r="D20" s="42"/>
      <c r="E20" s="34"/>
    </row>
    <row r="21" ht="18" customHeight="1" spans="1:5">
      <c r="A21" s="30" t="s">
        <v>1581</v>
      </c>
      <c r="B21" s="47"/>
      <c r="C21" s="44">
        <f>SUM(C22:C24)</f>
        <v>11152.16</v>
      </c>
      <c r="D21" s="39"/>
      <c r="E21" s="34">
        <v>95.81</v>
      </c>
    </row>
    <row r="22" spans="1:5">
      <c r="A22" s="49" t="s">
        <v>1612</v>
      </c>
      <c r="B22" s="50"/>
      <c r="C22" s="44">
        <v>6753.26</v>
      </c>
      <c r="D22" s="51"/>
      <c r="E22" s="34">
        <v>92.76</v>
      </c>
    </row>
    <row r="23" spans="1:5">
      <c r="A23" s="49" t="s">
        <v>1613</v>
      </c>
      <c r="B23" s="50"/>
      <c r="C23" s="44">
        <v>4398.9</v>
      </c>
      <c r="D23" s="51"/>
      <c r="E23" s="34">
        <v>100.89</v>
      </c>
    </row>
    <row r="24" spans="1:5">
      <c r="A24" s="49" t="s">
        <v>1614</v>
      </c>
      <c r="B24" s="50"/>
      <c r="C24" s="44"/>
      <c r="D24" s="51"/>
      <c r="E24" s="34"/>
    </row>
    <row r="25" spans="1:5">
      <c r="A25" s="30" t="s">
        <v>1582</v>
      </c>
      <c r="B25" s="50"/>
      <c r="C25" s="44">
        <f>SUM(C26)</f>
        <v>15841.07</v>
      </c>
      <c r="D25" s="51"/>
      <c r="E25" s="34">
        <v>112.72</v>
      </c>
    </row>
    <row r="26" ht="15" spans="1:5">
      <c r="A26" s="52" t="s">
        <v>1615</v>
      </c>
      <c r="B26" s="50"/>
      <c r="C26" s="44">
        <f>SUM(C27:C30)</f>
        <v>15841.07</v>
      </c>
      <c r="D26" s="51"/>
      <c r="E26" s="34"/>
    </row>
    <row r="27" spans="1:5">
      <c r="A27" s="53" t="s">
        <v>1616</v>
      </c>
      <c r="B27" s="50"/>
      <c r="C27" s="44">
        <v>13628.23</v>
      </c>
      <c r="D27" s="51"/>
      <c r="E27" s="34"/>
    </row>
    <row r="28" spans="1:5">
      <c r="A28" s="53" t="s">
        <v>1617</v>
      </c>
      <c r="B28" s="50"/>
      <c r="C28" s="44">
        <v>1321.09</v>
      </c>
      <c r="D28" s="51"/>
      <c r="E28" s="34"/>
    </row>
    <row r="29" spans="1:5">
      <c r="A29" s="53" t="s">
        <v>1618</v>
      </c>
      <c r="B29" s="50"/>
      <c r="C29" s="44"/>
      <c r="D29" s="51"/>
      <c r="E29" s="34"/>
    </row>
    <row r="30" spans="1:5">
      <c r="A30" s="53" t="s">
        <v>1619</v>
      </c>
      <c r="B30" s="50"/>
      <c r="C30" s="44">
        <v>891.75</v>
      </c>
      <c r="D30" s="51"/>
      <c r="E30" s="34"/>
    </row>
    <row r="31" spans="1:5">
      <c r="A31" s="54" t="s">
        <v>1620</v>
      </c>
      <c r="B31" s="43">
        <v>14872</v>
      </c>
      <c r="C31" s="44"/>
      <c r="D31" s="51"/>
      <c r="E31" s="34">
        <v>0</v>
      </c>
    </row>
    <row r="32" spans="1:5">
      <c r="A32" s="55" t="s">
        <v>1621</v>
      </c>
      <c r="B32" s="43">
        <v>13077</v>
      </c>
      <c r="C32" s="44"/>
      <c r="D32" s="51"/>
      <c r="E32" s="34">
        <v>0</v>
      </c>
    </row>
    <row r="33" spans="1:5">
      <c r="A33" s="55" t="s">
        <v>1622</v>
      </c>
      <c r="B33" s="43">
        <v>1056</v>
      </c>
      <c r="C33" s="44"/>
      <c r="D33" s="51"/>
      <c r="E33" s="34"/>
    </row>
    <row r="34" spans="1:5">
      <c r="A34" s="55" t="s">
        <v>1623</v>
      </c>
      <c r="B34" s="43">
        <v>739</v>
      </c>
      <c r="C34" s="44"/>
      <c r="D34" s="51"/>
      <c r="E34" s="34">
        <v>0</v>
      </c>
    </row>
    <row r="35" ht="15" spans="1:5">
      <c r="A35" s="52" t="s">
        <v>1624</v>
      </c>
      <c r="B35" s="43">
        <v>1430</v>
      </c>
      <c r="C35" s="44"/>
      <c r="D35" s="51"/>
      <c r="E35" s="34">
        <v>0</v>
      </c>
    </row>
    <row r="36" spans="1:5">
      <c r="A36" s="56" t="s">
        <v>1625</v>
      </c>
      <c r="B36" s="50"/>
      <c r="C36" s="44"/>
      <c r="D36" s="51"/>
      <c r="E36" s="34">
        <v>0</v>
      </c>
    </row>
    <row r="37" spans="1:5">
      <c r="A37" s="56" t="s">
        <v>1622</v>
      </c>
      <c r="B37" s="50"/>
      <c r="C37" s="44"/>
      <c r="D37" s="51"/>
      <c r="E37" s="34">
        <v>0</v>
      </c>
    </row>
    <row r="38" spans="1:5">
      <c r="A38" s="56" t="s">
        <v>1626</v>
      </c>
      <c r="B38" s="50">
        <v>1430</v>
      </c>
      <c r="C38" s="44"/>
      <c r="D38" s="51"/>
      <c r="E38" s="34">
        <v>0</v>
      </c>
    </row>
    <row r="39" spans="1:5">
      <c r="A39" s="30" t="s">
        <v>1586</v>
      </c>
      <c r="B39" s="50"/>
      <c r="C39" s="44">
        <f>SUM(C40:C44)</f>
        <v>1467.15</v>
      </c>
      <c r="D39" s="51"/>
      <c r="E39" s="34">
        <v>163.02</v>
      </c>
    </row>
    <row r="40" spans="1:5">
      <c r="A40" s="57" t="s">
        <v>1627</v>
      </c>
      <c r="B40" s="50"/>
      <c r="C40" s="44">
        <v>791.27</v>
      </c>
      <c r="D40" s="51"/>
      <c r="E40" s="34">
        <v>382.26</v>
      </c>
    </row>
    <row r="41" spans="1:5">
      <c r="A41" s="57" t="s">
        <v>1628</v>
      </c>
      <c r="B41" s="50"/>
      <c r="C41" s="44"/>
      <c r="D41" s="51"/>
      <c r="E41" s="34"/>
    </row>
    <row r="42" spans="1:5">
      <c r="A42" s="57" t="s">
        <v>1629</v>
      </c>
      <c r="B42" s="50"/>
      <c r="C42" s="44"/>
      <c r="D42" s="51"/>
      <c r="E42" s="34"/>
    </row>
    <row r="43" spans="1:5">
      <c r="A43" s="57" t="s">
        <v>1630</v>
      </c>
      <c r="B43" s="50"/>
      <c r="C43" s="44"/>
      <c r="D43" s="51"/>
      <c r="E43" s="34"/>
    </row>
    <row r="44" spans="1:5">
      <c r="A44" s="53" t="s">
        <v>1619</v>
      </c>
      <c r="B44" s="50"/>
      <c r="C44" s="44">
        <v>675.88</v>
      </c>
      <c r="D44" s="51"/>
      <c r="E44" s="34">
        <v>97.53</v>
      </c>
    </row>
    <row r="45" spans="1:5">
      <c r="A45" s="30" t="s">
        <v>1587</v>
      </c>
      <c r="B45" s="50"/>
      <c r="C45" s="44">
        <f>SUM(C46:C51)</f>
        <v>448.52</v>
      </c>
      <c r="D45" s="51"/>
      <c r="E45" s="34">
        <v>56.28</v>
      </c>
    </row>
    <row r="46" spans="1:5">
      <c r="A46" s="58" t="s">
        <v>1631</v>
      </c>
      <c r="B46" s="50"/>
      <c r="C46" s="44">
        <v>287.83</v>
      </c>
      <c r="D46" s="51"/>
      <c r="E46" s="34">
        <v>80.18</v>
      </c>
    </row>
    <row r="47" spans="1:5">
      <c r="A47" s="58" t="s">
        <v>1632</v>
      </c>
      <c r="B47" s="50"/>
      <c r="C47" s="44">
        <v>102.37</v>
      </c>
      <c r="D47" s="51"/>
      <c r="E47" s="34">
        <v>79.36</v>
      </c>
    </row>
    <row r="48" spans="1:5">
      <c r="A48" s="58" t="s">
        <v>1603</v>
      </c>
      <c r="B48" s="50"/>
      <c r="C48" s="44"/>
      <c r="D48" s="51"/>
      <c r="E48" s="34"/>
    </row>
    <row r="49" spans="1:5">
      <c r="A49" s="58" t="s">
        <v>1633</v>
      </c>
      <c r="B49" s="50"/>
      <c r="C49" s="44"/>
      <c r="D49" s="51"/>
      <c r="E49" s="34"/>
    </row>
    <row r="50" spans="1:5">
      <c r="A50" s="58" t="s">
        <v>1634</v>
      </c>
      <c r="B50" s="50"/>
      <c r="C50" s="44">
        <v>56.24</v>
      </c>
      <c r="D50" s="51"/>
      <c r="E50" s="34">
        <v>26.04</v>
      </c>
    </row>
    <row r="51" spans="1:5">
      <c r="A51" s="40" t="s">
        <v>1605</v>
      </c>
      <c r="B51" s="50"/>
      <c r="C51" s="44">
        <v>2.08</v>
      </c>
      <c r="D51" s="51"/>
      <c r="E51" s="34"/>
    </row>
    <row r="52" spans="1:5">
      <c r="A52" s="30" t="s">
        <v>1588</v>
      </c>
      <c r="B52" s="50"/>
      <c r="C52" s="44">
        <f>SUM(C53:C56)</f>
        <v>970.99</v>
      </c>
      <c r="D52" s="51"/>
      <c r="E52" s="34">
        <v>156.86</v>
      </c>
    </row>
    <row r="53" spans="1:5">
      <c r="A53" s="59" t="s">
        <v>1635</v>
      </c>
      <c r="B53" s="50"/>
      <c r="C53" s="44">
        <v>265.77</v>
      </c>
      <c r="D53" s="51"/>
      <c r="E53" s="34"/>
    </row>
    <row r="54" spans="1:5">
      <c r="A54" s="59" t="s">
        <v>1636</v>
      </c>
      <c r="B54" s="50"/>
      <c r="C54" s="44">
        <v>321.41</v>
      </c>
      <c r="D54" s="51"/>
      <c r="E54" s="34">
        <v>231.23</v>
      </c>
    </row>
    <row r="55" spans="1:5">
      <c r="A55" s="59" t="s">
        <v>1637</v>
      </c>
      <c r="B55" s="50"/>
      <c r="C55" s="44"/>
      <c r="D55" s="51"/>
      <c r="E55" s="34">
        <v>0</v>
      </c>
    </row>
    <row r="56" spans="1:5">
      <c r="A56" s="59" t="s">
        <v>1619</v>
      </c>
      <c r="B56" s="50"/>
      <c r="C56" s="44">
        <v>383.81</v>
      </c>
      <c r="D56" s="51"/>
      <c r="E56" s="34">
        <v>114.91</v>
      </c>
    </row>
  </sheetData>
  <mergeCells count="6">
    <mergeCell ref="A1:E1"/>
    <mergeCell ref="A3:A4"/>
    <mergeCell ref="B3:B4"/>
    <mergeCell ref="C3:C4"/>
    <mergeCell ref="D3:D4"/>
    <mergeCell ref="E3:E4"/>
  </mergeCells>
  <conditionalFormatting sqref="A10">
    <cfRule type="expression" dxfId="0" priority="2" stopIfTrue="1">
      <formula>"len($A:$A)=3"</formula>
    </cfRule>
  </conditionalFormatting>
  <conditionalFormatting sqref="A16">
    <cfRule type="expression" dxfId="0" priority="4" stopIfTrue="1">
      <formula>"len($A:$A)=3"</formula>
    </cfRule>
  </conditionalFormatting>
  <conditionalFormatting sqref="A20">
    <cfRule type="expression" dxfId="0" priority="3" stopIfTrue="1">
      <formula>"len($A:$A)=3"</formula>
    </cfRule>
  </conditionalFormatting>
  <conditionalFormatting sqref="A51">
    <cfRule type="expression" dxfId="0" priority="1" stopIfTrue="1">
      <formula>"len($A:$A)=3"</formula>
    </cfRule>
  </conditionalFormatting>
  <conditionalFormatting sqref="A5:A9 A11:A15">
    <cfRule type="expression" dxfId="0" priority="5" stopIfTrue="1">
      <formula>"len($A:$A)=3"</formula>
    </cfRule>
  </conditionalFormatting>
  <printOptions horizontalCentered="1"/>
  <pageMargins left="0.707638888888889" right="0.707638888888889" top="0.747916666666667" bottom="0.747916666666667" header="0.313888888888889" footer="0.313888888888889"/>
  <pageSetup paperSize="9" scale="94" firstPageNumber="52" fitToHeight="0" orientation="portrait" useFirstPageNumber="1"/>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C1"/>
    </sheetView>
  </sheetViews>
  <sheetFormatPr defaultColWidth="8.75" defaultRowHeight="14.25" outlineLevelCol="2"/>
  <cols>
    <col min="1" max="1" width="11.375" style="1" customWidth="1"/>
    <col min="2" max="2" width="34.25" style="1" customWidth="1"/>
    <col min="3" max="3" width="34.125" style="1" customWidth="1"/>
    <col min="4" max="4" width="9.375" style="1"/>
    <col min="5" max="16384" width="8.75" style="1"/>
  </cols>
  <sheetData>
    <row r="1" ht="29.45" customHeight="1" spans="1:3">
      <c r="A1" s="2" t="s">
        <v>1638</v>
      </c>
      <c r="B1" s="2"/>
      <c r="C1" s="2"/>
    </row>
    <row r="2" ht="25.9" customHeight="1" spans="1:3">
      <c r="A2" s="3"/>
      <c r="B2" s="4"/>
      <c r="C2" s="5" t="s">
        <v>54</v>
      </c>
    </row>
    <row r="3" ht="27.75" customHeight="1" spans="1:3">
      <c r="A3" s="8" t="s">
        <v>1639</v>
      </c>
      <c r="B3" s="8"/>
      <c r="C3" s="8" t="s">
        <v>1640</v>
      </c>
    </row>
    <row r="4" ht="27.75" customHeight="1" spans="1:3">
      <c r="A4" s="9" t="s">
        <v>1641</v>
      </c>
      <c r="B4" s="9"/>
      <c r="C4" s="10">
        <v>72311</v>
      </c>
    </row>
    <row r="5" ht="27.75" customHeight="1" spans="1:3">
      <c r="A5" s="9" t="s">
        <v>1642</v>
      </c>
      <c r="B5" s="9"/>
      <c r="C5" s="10">
        <v>96300</v>
      </c>
    </row>
    <row r="6" ht="27.75" customHeight="1" spans="1:3">
      <c r="A6" s="9" t="s">
        <v>1643</v>
      </c>
      <c r="B6" s="9"/>
      <c r="C6" s="10">
        <v>1215</v>
      </c>
    </row>
    <row r="7" ht="27.75" customHeight="1" spans="1:3">
      <c r="A7" s="9" t="s">
        <v>1644</v>
      </c>
      <c r="B7" s="9"/>
      <c r="C7" s="10">
        <v>167396</v>
      </c>
    </row>
    <row r="8" ht="27.75" customHeight="1" spans="1:3">
      <c r="A8" s="8" t="s">
        <v>1645</v>
      </c>
      <c r="B8" s="8"/>
      <c r="C8" s="8" t="s">
        <v>1640</v>
      </c>
    </row>
    <row r="9" ht="27.75" customHeight="1" spans="1:3">
      <c r="A9" s="9" t="s">
        <v>1646</v>
      </c>
      <c r="B9" s="9"/>
      <c r="C9" s="15">
        <v>72295</v>
      </c>
    </row>
    <row r="10" ht="27.75" customHeight="1" spans="1:3">
      <c r="A10" s="9" t="s">
        <v>1647</v>
      </c>
      <c r="B10" s="9"/>
      <c r="C10" s="15">
        <v>96300</v>
      </c>
    </row>
    <row r="11" ht="27.75" customHeight="1" spans="1:3">
      <c r="A11" s="9" t="s">
        <v>1648</v>
      </c>
      <c r="B11" s="9"/>
      <c r="C11" s="15">
        <f>C9+C10</f>
        <v>168595</v>
      </c>
    </row>
    <row r="12" ht="25.5" customHeight="1" spans="1:3">
      <c r="A12" s="12" t="s">
        <v>1649</v>
      </c>
      <c r="B12" s="12"/>
      <c r="C12" s="12"/>
    </row>
  </sheetData>
  <mergeCells count="11">
    <mergeCell ref="A1:C1"/>
    <mergeCell ref="A3:B3"/>
    <mergeCell ref="A4:B4"/>
    <mergeCell ref="A5:B5"/>
    <mergeCell ref="A6:B6"/>
    <mergeCell ref="A7:B7"/>
    <mergeCell ref="A8:B8"/>
    <mergeCell ref="A9:B9"/>
    <mergeCell ref="A10:B10"/>
    <mergeCell ref="A11:B11"/>
    <mergeCell ref="A12:C12"/>
  </mergeCells>
  <pageMargins left="0.707638888888889" right="0.707638888888889" top="0.747916666666667" bottom="0.747916666666667" header="0.313888888888889" footer="0.313888888888889"/>
  <pageSetup paperSize="9" orientation="portrait"/>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C1"/>
    </sheetView>
  </sheetViews>
  <sheetFormatPr defaultColWidth="8.75" defaultRowHeight="14.25" outlineLevelCol="2"/>
  <cols>
    <col min="1" max="1" width="11.375" style="1" customWidth="1"/>
    <col min="2" max="3" width="35.375" style="1" customWidth="1"/>
    <col min="4" max="16384" width="8.75" style="1"/>
  </cols>
  <sheetData>
    <row r="1" ht="29.45" customHeight="1" spans="1:3">
      <c r="A1" s="2" t="s">
        <v>1650</v>
      </c>
      <c r="B1" s="2"/>
      <c r="C1" s="2"/>
    </row>
    <row r="2" ht="25.9" customHeight="1" spans="1:3">
      <c r="A2" s="3"/>
      <c r="B2" s="4"/>
      <c r="C2" s="5" t="s">
        <v>54</v>
      </c>
    </row>
    <row r="3" ht="27.75" customHeight="1" spans="1:3">
      <c r="A3" s="8" t="s">
        <v>1639</v>
      </c>
      <c r="B3" s="8"/>
      <c r="C3" s="8" t="s">
        <v>1640</v>
      </c>
    </row>
    <row r="4" ht="27.75" customHeight="1" spans="1:3">
      <c r="A4" s="9" t="s">
        <v>1641</v>
      </c>
      <c r="B4" s="9"/>
      <c r="C4" s="10"/>
    </row>
    <row r="5" ht="27.75" customHeight="1" spans="1:3">
      <c r="A5" s="9" t="s">
        <v>1642</v>
      </c>
      <c r="B5" s="9"/>
      <c r="C5" s="10"/>
    </row>
    <row r="6" ht="27.75" customHeight="1" spans="1:3">
      <c r="A6" s="9" t="s">
        <v>1643</v>
      </c>
      <c r="B6" s="9"/>
      <c r="C6" s="10"/>
    </row>
    <row r="7" ht="27.75" customHeight="1" spans="1:3">
      <c r="A7" s="9" t="s">
        <v>1644</v>
      </c>
      <c r="B7" s="9"/>
      <c r="C7" s="10"/>
    </row>
    <row r="8" ht="27.75" customHeight="1" spans="1:3">
      <c r="A8" s="8" t="s">
        <v>1645</v>
      </c>
      <c r="B8" s="8"/>
      <c r="C8" s="8" t="s">
        <v>1640</v>
      </c>
    </row>
    <row r="9" ht="27.75" customHeight="1" spans="1:3">
      <c r="A9" s="9" t="s">
        <v>1646</v>
      </c>
      <c r="B9" s="9"/>
      <c r="C9" s="15"/>
    </row>
    <row r="10" ht="27.75" customHeight="1" spans="1:3">
      <c r="A10" s="9" t="s">
        <v>1647</v>
      </c>
      <c r="B10" s="9"/>
      <c r="C10" s="15"/>
    </row>
    <row r="11" ht="27.75" customHeight="1" spans="1:3">
      <c r="A11" s="9" t="s">
        <v>1648</v>
      </c>
      <c r="B11" s="9"/>
      <c r="C11" s="15"/>
    </row>
    <row r="12" ht="24.75" customHeight="1" spans="1:3">
      <c r="A12" s="12" t="s">
        <v>1649</v>
      </c>
      <c r="B12" s="12"/>
      <c r="C12" s="12"/>
    </row>
  </sheetData>
  <mergeCells count="11">
    <mergeCell ref="A1:C1"/>
    <mergeCell ref="A3:B3"/>
    <mergeCell ref="A4:B4"/>
    <mergeCell ref="A5:B5"/>
    <mergeCell ref="A6:B6"/>
    <mergeCell ref="A7:B7"/>
    <mergeCell ref="A8:B8"/>
    <mergeCell ref="A9:B9"/>
    <mergeCell ref="A10:B10"/>
    <mergeCell ref="A11:B11"/>
    <mergeCell ref="A12:C12"/>
  </mergeCells>
  <pageMargins left="0.707638888888889" right="0.707638888888889" top="0.747916666666667" bottom="0.747916666666667" header="0.313888888888889" footer="0.313888888888889"/>
  <pageSetup paperSize="9" orientation="portrait"/>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C1"/>
    </sheetView>
  </sheetViews>
  <sheetFormatPr defaultColWidth="8.75" defaultRowHeight="14.25" outlineLevelCol="7"/>
  <cols>
    <col min="1" max="1" width="11.375" style="13" customWidth="1"/>
    <col min="2" max="2" width="34.25" style="13" customWidth="1"/>
    <col min="3" max="3" width="34.125" style="13" customWidth="1"/>
    <col min="4" max="16384" width="8.75" style="13"/>
  </cols>
  <sheetData>
    <row r="1" ht="29.45" customHeight="1" spans="1:3">
      <c r="A1" s="2" t="s">
        <v>1651</v>
      </c>
      <c r="B1" s="2"/>
      <c r="C1" s="2"/>
    </row>
    <row r="2" ht="25.9" customHeight="1" spans="1:3">
      <c r="A2" s="14"/>
      <c r="B2" s="4"/>
      <c r="C2" s="5" t="s">
        <v>54</v>
      </c>
    </row>
    <row r="3" ht="29.25" customHeight="1" spans="1:3">
      <c r="A3" s="8" t="s">
        <v>1639</v>
      </c>
      <c r="B3" s="8"/>
      <c r="C3" s="8" t="s">
        <v>1640</v>
      </c>
    </row>
    <row r="4" ht="29.25" customHeight="1" spans="1:3">
      <c r="A4" s="9" t="s">
        <v>1652</v>
      </c>
      <c r="B4" s="9"/>
      <c r="C4" s="10">
        <v>23178</v>
      </c>
    </row>
    <row r="5" ht="29.25" customHeight="1" spans="1:3">
      <c r="A5" s="9" t="s">
        <v>1653</v>
      </c>
      <c r="B5" s="9"/>
      <c r="C5" s="10"/>
    </row>
    <row r="6" ht="29.25" customHeight="1" spans="1:3">
      <c r="A6" s="9" t="s">
        <v>1654</v>
      </c>
      <c r="B6" s="9"/>
      <c r="C6" s="10"/>
    </row>
    <row r="7" ht="29.25" customHeight="1" spans="1:3">
      <c r="A7" s="9" t="s">
        <v>1655</v>
      </c>
      <c r="B7" s="9"/>
      <c r="C7" s="10">
        <f>C4+C5-C6</f>
        <v>23178</v>
      </c>
    </row>
    <row r="8" ht="29.25" customHeight="1" spans="1:3">
      <c r="A8" s="8" t="s">
        <v>1645</v>
      </c>
      <c r="B8" s="8"/>
      <c r="C8" s="8" t="s">
        <v>1640</v>
      </c>
    </row>
    <row r="9" ht="29.25" customHeight="1" spans="1:3">
      <c r="A9" s="9" t="s">
        <v>1656</v>
      </c>
      <c r="B9" s="9"/>
      <c r="C9" s="11">
        <v>31652</v>
      </c>
    </row>
    <row r="10" ht="29.25" customHeight="1" spans="1:3">
      <c r="A10" s="9" t="s">
        <v>1657</v>
      </c>
      <c r="B10" s="9"/>
      <c r="C10" s="11">
        <v>0</v>
      </c>
    </row>
    <row r="11" ht="29.25" customHeight="1" spans="1:3">
      <c r="A11" s="9" t="s">
        <v>1658</v>
      </c>
      <c r="B11" s="9"/>
      <c r="C11" s="11">
        <f>C9+C10</f>
        <v>31652</v>
      </c>
    </row>
    <row r="12" ht="29.25" customHeight="1" spans="1:3">
      <c r="A12" s="12" t="s">
        <v>1659</v>
      </c>
      <c r="B12" s="12"/>
      <c r="C12" s="12"/>
    </row>
    <row r="18" spans="8:8">
      <c r="H18" s="1"/>
    </row>
  </sheetData>
  <mergeCells count="11">
    <mergeCell ref="A1:C1"/>
    <mergeCell ref="A3:B3"/>
    <mergeCell ref="A4:B4"/>
    <mergeCell ref="A5:B5"/>
    <mergeCell ref="A6:B6"/>
    <mergeCell ref="A7:B7"/>
    <mergeCell ref="A8:B8"/>
    <mergeCell ref="A9:B9"/>
    <mergeCell ref="A10:B10"/>
    <mergeCell ref="A11:B11"/>
    <mergeCell ref="A12:C12"/>
  </mergeCells>
  <pageMargins left="0.707638888888889" right="0.707638888888889" top="0.747916666666667" bottom="0.747916666666667" header="0.313888888888889" footer="0.313888888888889"/>
  <pageSetup paperSize="9" orientation="portrait"/>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C1"/>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ht="29.45" customHeight="1" spans="1:3">
      <c r="A1" s="2" t="s">
        <v>1660</v>
      </c>
      <c r="B1" s="2"/>
      <c r="C1" s="2"/>
    </row>
    <row r="2" ht="25.9" customHeight="1" spans="1:3">
      <c r="A2" s="3"/>
      <c r="B2" s="4"/>
      <c r="C2" s="5" t="s">
        <v>54</v>
      </c>
    </row>
    <row r="3" ht="29.25" customHeight="1" spans="1:3">
      <c r="A3" s="6" t="s">
        <v>1639</v>
      </c>
      <c r="B3" s="7"/>
      <c r="C3" s="8" t="s">
        <v>1640</v>
      </c>
    </row>
    <row r="4" ht="29.25" customHeight="1" spans="1:3">
      <c r="A4" s="9" t="s">
        <v>1652</v>
      </c>
      <c r="B4" s="9"/>
      <c r="C4" s="10"/>
    </row>
    <row r="5" ht="29.25" customHeight="1" spans="1:3">
      <c r="A5" s="9" t="s">
        <v>1653</v>
      </c>
      <c r="B5" s="9"/>
      <c r="C5" s="10"/>
    </row>
    <row r="6" ht="29.25" customHeight="1" spans="1:3">
      <c r="A6" s="9" t="s">
        <v>1654</v>
      </c>
      <c r="B6" s="9"/>
      <c r="C6" s="10"/>
    </row>
    <row r="7" ht="29.25" customHeight="1" spans="1:3">
      <c r="A7" s="9" t="s">
        <v>1655</v>
      </c>
      <c r="B7" s="9"/>
      <c r="C7" s="10"/>
    </row>
    <row r="8" ht="29.25" customHeight="1" spans="1:3">
      <c r="A8" s="8" t="s">
        <v>1645</v>
      </c>
      <c r="B8" s="8"/>
      <c r="C8" s="8" t="s">
        <v>1640</v>
      </c>
    </row>
    <row r="9" ht="29.25" customHeight="1" spans="1:3">
      <c r="A9" s="9" t="s">
        <v>1656</v>
      </c>
      <c r="B9" s="9"/>
      <c r="C9" s="11"/>
    </row>
    <row r="10" ht="29.25" customHeight="1" spans="1:3">
      <c r="A10" s="9" t="s">
        <v>1657</v>
      </c>
      <c r="B10" s="9"/>
      <c r="C10" s="11"/>
    </row>
    <row r="11" ht="29.25" customHeight="1" spans="1:3">
      <c r="A11" s="9" t="s">
        <v>1658</v>
      </c>
      <c r="B11" s="9"/>
      <c r="C11" s="11"/>
    </row>
    <row r="12" ht="23.25" customHeight="1" spans="1:3">
      <c r="A12" s="12" t="s">
        <v>1659</v>
      </c>
      <c r="B12" s="12"/>
      <c r="C12" s="12"/>
    </row>
  </sheetData>
  <mergeCells count="11">
    <mergeCell ref="A1:C1"/>
    <mergeCell ref="A3:B3"/>
    <mergeCell ref="A4:B4"/>
    <mergeCell ref="A5:B5"/>
    <mergeCell ref="A6:B6"/>
    <mergeCell ref="A7:B7"/>
    <mergeCell ref="A8:B8"/>
    <mergeCell ref="A9:B9"/>
    <mergeCell ref="A10:B10"/>
    <mergeCell ref="A11:B11"/>
    <mergeCell ref="A12:C12"/>
  </mergeCells>
  <pageMargins left="0.707638888888889" right="0.707638888888889" top="0.747916666666667" bottom="0.747916666666667" header="0.313888888888889" footer="0.313888888888889"/>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F31" sqref="F31"/>
    </sheetView>
  </sheetViews>
  <sheetFormatPr defaultColWidth="9" defaultRowHeight="14.25" outlineLevelCol="4"/>
  <cols>
    <col min="1" max="1" width="31" style="340" customWidth="1"/>
    <col min="2" max="2" width="12.25" style="340" customWidth="1"/>
    <col min="3" max="3" width="12.375" style="82" customWidth="1"/>
    <col min="4" max="4" width="13" style="82" customWidth="1"/>
    <col min="5" max="5" width="12.25" style="82" customWidth="1"/>
    <col min="6" max="250" width="9" style="82"/>
    <col min="251" max="251" width="27.625" style="82" customWidth="1"/>
    <col min="252" max="253" width="13.25" style="82" customWidth="1"/>
    <col min="254" max="254" width="10.75" style="82" customWidth="1"/>
    <col min="255" max="255" width="12.75" style="82" customWidth="1"/>
    <col min="256" max="256" width="9" style="82" hidden="1" customWidth="1"/>
    <col min="257" max="506" width="9" style="82"/>
    <col min="507" max="507" width="27.625" style="82" customWidth="1"/>
    <col min="508" max="509" width="13.25" style="82" customWidth="1"/>
    <col min="510" max="510" width="10.75" style="82" customWidth="1"/>
    <col min="511" max="511" width="12.75" style="82" customWidth="1"/>
    <col min="512" max="512" width="9" style="82" hidden="1" customWidth="1"/>
    <col min="513" max="762" width="9" style="82"/>
    <col min="763" max="763" width="27.625" style="82" customWidth="1"/>
    <col min="764" max="765" width="13.25" style="82" customWidth="1"/>
    <col min="766" max="766" width="10.75" style="82" customWidth="1"/>
    <col min="767" max="767" width="12.75" style="82" customWidth="1"/>
    <col min="768" max="768" width="9" style="82" hidden="1" customWidth="1"/>
    <col min="769" max="1018" width="9" style="82"/>
    <col min="1019" max="1019" width="27.625" style="82" customWidth="1"/>
    <col min="1020" max="1021" width="13.25" style="82" customWidth="1"/>
    <col min="1022" max="1022" width="10.75" style="82" customWidth="1"/>
    <col min="1023" max="1023" width="12.75" style="82" customWidth="1"/>
    <col min="1024" max="1024" width="9" style="82" hidden="1" customWidth="1"/>
    <col min="1025" max="1274" width="9" style="82"/>
    <col min="1275" max="1275" width="27.625" style="82" customWidth="1"/>
    <col min="1276" max="1277" width="13.25" style="82" customWidth="1"/>
    <col min="1278" max="1278" width="10.75" style="82" customWidth="1"/>
    <col min="1279" max="1279" width="12.75" style="82" customWidth="1"/>
    <col min="1280" max="1280" width="9" style="82" hidden="1" customWidth="1"/>
    <col min="1281" max="1530" width="9" style="82"/>
    <col min="1531" max="1531" width="27.625" style="82" customWidth="1"/>
    <col min="1532" max="1533" width="13.25" style="82" customWidth="1"/>
    <col min="1534" max="1534" width="10.75" style="82" customWidth="1"/>
    <col min="1535" max="1535" width="12.75" style="82" customWidth="1"/>
    <col min="1536" max="1536" width="9" style="82" hidden="1" customWidth="1"/>
    <col min="1537" max="1786" width="9" style="82"/>
    <col min="1787" max="1787" width="27.625" style="82" customWidth="1"/>
    <col min="1788" max="1789" width="13.25" style="82" customWidth="1"/>
    <col min="1790" max="1790" width="10.75" style="82" customWidth="1"/>
    <col min="1791" max="1791" width="12.75" style="82" customWidth="1"/>
    <col min="1792" max="1792" width="9" style="82" hidden="1" customWidth="1"/>
    <col min="1793" max="2042" width="9" style="82"/>
    <col min="2043" max="2043" width="27.625" style="82" customWidth="1"/>
    <col min="2044" max="2045" width="13.25" style="82" customWidth="1"/>
    <col min="2046" max="2046" width="10.75" style="82" customWidth="1"/>
    <col min="2047" max="2047" width="12.75" style="82" customWidth="1"/>
    <col min="2048" max="2048" width="9" style="82" hidden="1" customWidth="1"/>
    <col min="2049" max="2298" width="9" style="82"/>
    <col min="2299" max="2299" width="27.625" style="82" customWidth="1"/>
    <col min="2300" max="2301" width="13.25" style="82" customWidth="1"/>
    <col min="2302" max="2302" width="10.75" style="82" customWidth="1"/>
    <col min="2303" max="2303" width="12.75" style="82" customWidth="1"/>
    <col min="2304" max="2304" width="9" style="82" hidden="1" customWidth="1"/>
    <col min="2305" max="2554" width="9" style="82"/>
    <col min="2555" max="2555" width="27.625" style="82" customWidth="1"/>
    <col min="2556" max="2557" width="13.25" style="82" customWidth="1"/>
    <col min="2558" max="2558" width="10.75" style="82" customWidth="1"/>
    <col min="2559" max="2559" width="12.75" style="82" customWidth="1"/>
    <col min="2560" max="2560" width="9" style="82" hidden="1" customWidth="1"/>
    <col min="2561" max="2810" width="9" style="82"/>
    <col min="2811" max="2811" width="27.625" style="82" customWidth="1"/>
    <col min="2812" max="2813" width="13.25" style="82" customWidth="1"/>
    <col min="2814" max="2814" width="10.75" style="82" customWidth="1"/>
    <col min="2815" max="2815" width="12.75" style="82" customWidth="1"/>
    <col min="2816" max="2816" width="9" style="82" hidden="1" customWidth="1"/>
    <col min="2817" max="3066" width="9" style="82"/>
    <col min="3067" max="3067" width="27.625" style="82" customWidth="1"/>
    <col min="3068" max="3069" width="13.25" style="82" customWidth="1"/>
    <col min="3070" max="3070" width="10.75" style="82" customWidth="1"/>
    <col min="3071" max="3071" width="12.75" style="82" customWidth="1"/>
    <col min="3072" max="3072" width="9" style="82" hidden="1" customWidth="1"/>
    <col min="3073" max="3322" width="9" style="82"/>
    <col min="3323" max="3323" width="27.625" style="82" customWidth="1"/>
    <col min="3324" max="3325" width="13.25" style="82" customWidth="1"/>
    <col min="3326" max="3326" width="10.75" style="82" customWidth="1"/>
    <col min="3327" max="3327" width="12.75" style="82" customWidth="1"/>
    <col min="3328" max="3328" width="9" style="82" hidden="1" customWidth="1"/>
    <col min="3329" max="3578" width="9" style="82"/>
    <col min="3579" max="3579" width="27.625" style="82" customWidth="1"/>
    <col min="3580" max="3581" width="13.25" style="82" customWidth="1"/>
    <col min="3582" max="3582" width="10.75" style="82" customWidth="1"/>
    <col min="3583" max="3583" width="12.75" style="82" customWidth="1"/>
    <col min="3584" max="3584" width="9" style="82" hidden="1" customWidth="1"/>
    <col min="3585" max="3834" width="9" style="82"/>
    <col min="3835" max="3835" width="27.625" style="82" customWidth="1"/>
    <col min="3836" max="3837" width="13.25" style="82" customWidth="1"/>
    <col min="3838" max="3838" width="10.75" style="82" customWidth="1"/>
    <col min="3839" max="3839" width="12.75" style="82" customWidth="1"/>
    <col min="3840" max="3840" width="9" style="82" hidden="1" customWidth="1"/>
    <col min="3841" max="4090" width="9" style="82"/>
    <col min="4091" max="4091" width="27.625" style="82" customWidth="1"/>
    <col min="4092" max="4093" width="13.25" style="82" customWidth="1"/>
    <col min="4094" max="4094" width="10.75" style="82" customWidth="1"/>
    <col min="4095" max="4095" width="12.75" style="82" customWidth="1"/>
    <col min="4096" max="4096" width="9" style="82" hidden="1" customWidth="1"/>
    <col min="4097" max="4346" width="9" style="82"/>
    <col min="4347" max="4347" width="27.625" style="82" customWidth="1"/>
    <col min="4348" max="4349" width="13.25" style="82" customWidth="1"/>
    <col min="4350" max="4350" width="10.75" style="82" customWidth="1"/>
    <col min="4351" max="4351" width="12.75" style="82" customWidth="1"/>
    <col min="4352" max="4352" width="9" style="82" hidden="1" customWidth="1"/>
    <col min="4353" max="4602" width="9" style="82"/>
    <col min="4603" max="4603" width="27.625" style="82" customWidth="1"/>
    <col min="4604" max="4605" width="13.25" style="82" customWidth="1"/>
    <col min="4606" max="4606" width="10.75" style="82" customWidth="1"/>
    <col min="4607" max="4607" width="12.75" style="82" customWidth="1"/>
    <col min="4608" max="4608" width="9" style="82" hidden="1" customWidth="1"/>
    <col min="4609" max="4858" width="9" style="82"/>
    <col min="4859" max="4859" width="27.625" style="82" customWidth="1"/>
    <col min="4860" max="4861" width="13.25" style="82" customWidth="1"/>
    <col min="4862" max="4862" width="10.75" style="82" customWidth="1"/>
    <col min="4863" max="4863" width="12.75" style="82" customWidth="1"/>
    <col min="4864" max="4864" width="9" style="82" hidden="1" customWidth="1"/>
    <col min="4865" max="5114" width="9" style="82"/>
    <col min="5115" max="5115" width="27.625" style="82" customWidth="1"/>
    <col min="5116" max="5117" width="13.25" style="82" customWidth="1"/>
    <col min="5118" max="5118" width="10.75" style="82" customWidth="1"/>
    <col min="5119" max="5119" width="12.75" style="82" customWidth="1"/>
    <col min="5120" max="5120" width="9" style="82" hidden="1" customWidth="1"/>
    <col min="5121" max="5370" width="9" style="82"/>
    <col min="5371" max="5371" width="27.625" style="82" customWidth="1"/>
    <col min="5372" max="5373" width="13.25" style="82" customWidth="1"/>
    <col min="5374" max="5374" width="10.75" style="82" customWidth="1"/>
    <col min="5375" max="5375" width="12.75" style="82" customWidth="1"/>
    <col min="5376" max="5376" width="9" style="82" hidden="1" customWidth="1"/>
    <col min="5377" max="5626" width="9" style="82"/>
    <col min="5627" max="5627" width="27.625" style="82" customWidth="1"/>
    <col min="5628" max="5629" width="13.25" style="82" customWidth="1"/>
    <col min="5630" max="5630" width="10.75" style="82" customWidth="1"/>
    <col min="5631" max="5631" width="12.75" style="82" customWidth="1"/>
    <col min="5632" max="5632" width="9" style="82" hidden="1" customWidth="1"/>
    <col min="5633" max="5882" width="9" style="82"/>
    <col min="5883" max="5883" width="27.625" style="82" customWidth="1"/>
    <col min="5884" max="5885" width="13.25" style="82" customWidth="1"/>
    <col min="5886" max="5886" width="10.75" style="82" customWidth="1"/>
    <col min="5887" max="5887" width="12.75" style="82" customWidth="1"/>
    <col min="5888" max="5888" width="9" style="82" hidden="1" customWidth="1"/>
    <col min="5889" max="6138" width="9" style="82"/>
    <col min="6139" max="6139" width="27.625" style="82" customWidth="1"/>
    <col min="6140" max="6141" width="13.25" style="82" customWidth="1"/>
    <col min="6142" max="6142" width="10.75" style="82" customWidth="1"/>
    <col min="6143" max="6143" width="12.75" style="82" customWidth="1"/>
    <col min="6144" max="6144" width="9" style="82" hidden="1" customWidth="1"/>
    <col min="6145" max="6394" width="9" style="82"/>
    <col min="6395" max="6395" width="27.625" style="82" customWidth="1"/>
    <col min="6396" max="6397" width="13.25" style="82" customWidth="1"/>
    <col min="6398" max="6398" width="10.75" style="82" customWidth="1"/>
    <col min="6399" max="6399" width="12.75" style="82" customWidth="1"/>
    <col min="6400" max="6400" width="9" style="82" hidden="1" customWidth="1"/>
    <col min="6401" max="6650" width="9" style="82"/>
    <col min="6651" max="6651" width="27.625" style="82" customWidth="1"/>
    <col min="6652" max="6653" width="13.25" style="82" customWidth="1"/>
    <col min="6654" max="6654" width="10.75" style="82" customWidth="1"/>
    <col min="6655" max="6655" width="12.75" style="82" customWidth="1"/>
    <col min="6656" max="6656" width="9" style="82" hidden="1" customWidth="1"/>
    <col min="6657" max="6906" width="9" style="82"/>
    <col min="6907" max="6907" width="27.625" style="82" customWidth="1"/>
    <col min="6908" max="6909" width="13.25" style="82" customWidth="1"/>
    <col min="6910" max="6910" width="10.75" style="82" customWidth="1"/>
    <col min="6911" max="6911" width="12.75" style="82" customWidth="1"/>
    <col min="6912" max="6912" width="9" style="82" hidden="1" customWidth="1"/>
    <col min="6913" max="7162" width="9" style="82"/>
    <col min="7163" max="7163" width="27.625" style="82" customWidth="1"/>
    <col min="7164" max="7165" width="13.25" style="82" customWidth="1"/>
    <col min="7166" max="7166" width="10.75" style="82" customWidth="1"/>
    <col min="7167" max="7167" width="12.75" style="82" customWidth="1"/>
    <col min="7168" max="7168" width="9" style="82" hidden="1" customWidth="1"/>
    <col min="7169" max="7418" width="9" style="82"/>
    <col min="7419" max="7419" width="27.625" style="82" customWidth="1"/>
    <col min="7420" max="7421" width="13.25" style="82" customWidth="1"/>
    <col min="7422" max="7422" width="10.75" style="82" customWidth="1"/>
    <col min="7423" max="7423" width="12.75" style="82" customWidth="1"/>
    <col min="7424" max="7424" width="9" style="82" hidden="1" customWidth="1"/>
    <col min="7425" max="7674" width="9" style="82"/>
    <col min="7675" max="7675" width="27.625" style="82" customWidth="1"/>
    <col min="7676" max="7677" width="13.25" style="82" customWidth="1"/>
    <col min="7678" max="7678" width="10.75" style="82" customWidth="1"/>
    <col min="7679" max="7679" width="12.75" style="82" customWidth="1"/>
    <col min="7680" max="7680" width="9" style="82" hidden="1" customWidth="1"/>
    <col min="7681" max="7930" width="9" style="82"/>
    <col min="7931" max="7931" width="27.625" style="82" customWidth="1"/>
    <col min="7932" max="7933" width="13.25" style="82" customWidth="1"/>
    <col min="7934" max="7934" width="10.75" style="82" customWidth="1"/>
    <col min="7935" max="7935" width="12.75" style="82" customWidth="1"/>
    <col min="7936" max="7936" width="9" style="82" hidden="1" customWidth="1"/>
    <col min="7937" max="8186" width="9" style="82"/>
    <col min="8187" max="8187" width="27.625" style="82" customWidth="1"/>
    <col min="8188" max="8189" width="13.25" style="82" customWidth="1"/>
    <col min="8190" max="8190" width="10.75" style="82" customWidth="1"/>
    <col min="8191" max="8191" width="12.75" style="82" customWidth="1"/>
    <col min="8192" max="8192" width="9" style="82" hidden="1" customWidth="1"/>
    <col min="8193" max="8442" width="9" style="82"/>
    <col min="8443" max="8443" width="27.625" style="82" customWidth="1"/>
    <col min="8444" max="8445" width="13.25" style="82" customWidth="1"/>
    <col min="8446" max="8446" width="10.75" style="82" customWidth="1"/>
    <col min="8447" max="8447" width="12.75" style="82" customWidth="1"/>
    <col min="8448" max="8448" width="9" style="82" hidden="1" customWidth="1"/>
    <col min="8449" max="8698" width="9" style="82"/>
    <col min="8699" max="8699" width="27.625" style="82" customWidth="1"/>
    <col min="8700" max="8701" width="13.25" style="82" customWidth="1"/>
    <col min="8702" max="8702" width="10.75" style="82" customWidth="1"/>
    <col min="8703" max="8703" width="12.75" style="82" customWidth="1"/>
    <col min="8704" max="8704" width="9" style="82" hidden="1" customWidth="1"/>
    <col min="8705" max="8954" width="9" style="82"/>
    <col min="8955" max="8955" width="27.625" style="82" customWidth="1"/>
    <col min="8956" max="8957" width="13.25" style="82" customWidth="1"/>
    <col min="8958" max="8958" width="10.75" style="82" customWidth="1"/>
    <col min="8959" max="8959" width="12.75" style="82" customWidth="1"/>
    <col min="8960" max="8960" width="9" style="82" hidden="1" customWidth="1"/>
    <col min="8961" max="9210" width="9" style="82"/>
    <col min="9211" max="9211" width="27.625" style="82" customWidth="1"/>
    <col min="9212" max="9213" width="13.25" style="82" customWidth="1"/>
    <col min="9214" max="9214" width="10.75" style="82" customWidth="1"/>
    <col min="9215" max="9215" width="12.75" style="82" customWidth="1"/>
    <col min="9216" max="9216" width="9" style="82" hidden="1" customWidth="1"/>
    <col min="9217" max="9466" width="9" style="82"/>
    <col min="9467" max="9467" width="27.625" style="82" customWidth="1"/>
    <col min="9468" max="9469" width="13.25" style="82" customWidth="1"/>
    <col min="9470" max="9470" width="10.75" style="82" customWidth="1"/>
    <col min="9471" max="9471" width="12.75" style="82" customWidth="1"/>
    <col min="9472" max="9472" width="9" style="82" hidden="1" customWidth="1"/>
    <col min="9473" max="9722" width="9" style="82"/>
    <col min="9723" max="9723" width="27.625" style="82" customWidth="1"/>
    <col min="9724" max="9725" width="13.25" style="82" customWidth="1"/>
    <col min="9726" max="9726" width="10.75" style="82" customWidth="1"/>
    <col min="9727" max="9727" width="12.75" style="82" customWidth="1"/>
    <col min="9728" max="9728" width="9" style="82" hidden="1" customWidth="1"/>
    <col min="9729" max="9978" width="9" style="82"/>
    <col min="9979" max="9979" width="27.625" style="82" customWidth="1"/>
    <col min="9980" max="9981" width="13.25" style="82" customWidth="1"/>
    <col min="9982" max="9982" width="10.75" style="82" customWidth="1"/>
    <col min="9983" max="9983" width="12.75" style="82" customWidth="1"/>
    <col min="9984" max="9984" width="9" style="82" hidden="1" customWidth="1"/>
    <col min="9985" max="10234" width="9" style="82"/>
    <col min="10235" max="10235" width="27.625" style="82" customWidth="1"/>
    <col min="10236" max="10237" width="13.25" style="82" customWidth="1"/>
    <col min="10238" max="10238" width="10.75" style="82" customWidth="1"/>
    <col min="10239" max="10239" width="12.75" style="82" customWidth="1"/>
    <col min="10240" max="10240" width="9" style="82" hidden="1" customWidth="1"/>
    <col min="10241" max="10490" width="9" style="82"/>
    <col min="10491" max="10491" width="27.625" style="82" customWidth="1"/>
    <col min="10492" max="10493" width="13.25" style="82" customWidth="1"/>
    <col min="10494" max="10494" width="10.75" style="82" customWidth="1"/>
    <col min="10495" max="10495" width="12.75" style="82" customWidth="1"/>
    <col min="10496" max="10496" width="9" style="82" hidden="1" customWidth="1"/>
    <col min="10497" max="10746" width="9" style="82"/>
    <col min="10747" max="10747" width="27.625" style="82" customWidth="1"/>
    <col min="10748" max="10749" width="13.25" style="82" customWidth="1"/>
    <col min="10750" max="10750" width="10.75" style="82" customWidth="1"/>
    <col min="10751" max="10751" width="12.75" style="82" customWidth="1"/>
    <col min="10752" max="10752" width="9" style="82" hidden="1" customWidth="1"/>
    <col min="10753" max="11002" width="9" style="82"/>
    <col min="11003" max="11003" width="27.625" style="82" customWidth="1"/>
    <col min="11004" max="11005" width="13.25" style="82" customWidth="1"/>
    <col min="11006" max="11006" width="10.75" style="82" customWidth="1"/>
    <col min="11007" max="11007" width="12.75" style="82" customWidth="1"/>
    <col min="11008" max="11008" width="9" style="82" hidden="1" customWidth="1"/>
    <col min="11009" max="11258" width="9" style="82"/>
    <col min="11259" max="11259" width="27.625" style="82" customWidth="1"/>
    <col min="11260" max="11261" width="13.25" style="82" customWidth="1"/>
    <col min="11262" max="11262" width="10.75" style="82" customWidth="1"/>
    <col min="11263" max="11263" width="12.75" style="82" customWidth="1"/>
    <col min="11264" max="11264" width="9" style="82" hidden="1" customWidth="1"/>
    <col min="11265" max="11514" width="9" style="82"/>
    <col min="11515" max="11515" width="27.625" style="82" customWidth="1"/>
    <col min="11516" max="11517" width="13.25" style="82" customWidth="1"/>
    <col min="11518" max="11518" width="10.75" style="82" customWidth="1"/>
    <col min="11519" max="11519" width="12.75" style="82" customWidth="1"/>
    <col min="11520" max="11520" width="9" style="82" hidden="1" customWidth="1"/>
    <col min="11521" max="11770" width="9" style="82"/>
    <col min="11771" max="11771" width="27.625" style="82" customWidth="1"/>
    <col min="11772" max="11773" width="13.25" style="82" customWidth="1"/>
    <col min="11774" max="11774" width="10.75" style="82" customWidth="1"/>
    <col min="11775" max="11775" width="12.75" style="82" customWidth="1"/>
    <col min="11776" max="11776" width="9" style="82" hidden="1" customWidth="1"/>
    <col min="11777" max="12026" width="9" style="82"/>
    <col min="12027" max="12027" width="27.625" style="82" customWidth="1"/>
    <col min="12028" max="12029" width="13.25" style="82" customWidth="1"/>
    <col min="12030" max="12030" width="10.75" style="82" customWidth="1"/>
    <col min="12031" max="12031" width="12.75" style="82" customWidth="1"/>
    <col min="12032" max="12032" width="9" style="82" hidden="1" customWidth="1"/>
    <col min="12033" max="12282" width="9" style="82"/>
    <col min="12283" max="12283" width="27.625" style="82" customWidth="1"/>
    <col min="12284" max="12285" width="13.25" style="82" customWidth="1"/>
    <col min="12286" max="12286" width="10.75" style="82" customWidth="1"/>
    <col min="12287" max="12287" width="12.75" style="82" customWidth="1"/>
    <col min="12288" max="12288" width="9" style="82" hidden="1" customWidth="1"/>
    <col min="12289" max="12538" width="9" style="82"/>
    <col min="12539" max="12539" width="27.625" style="82" customWidth="1"/>
    <col min="12540" max="12541" width="13.25" style="82" customWidth="1"/>
    <col min="12542" max="12542" width="10.75" style="82" customWidth="1"/>
    <col min="12543" max="12543" width="12.75" style="82" customWidth="1"/>
    <col min="12544" max="12544" width="9" style="82" hidden="1" customWidth="1"/>
    <col min="12545" max="12794" width="9" style="82"/>
    <col min="12795" max="12795" width="27.625" style="82" customWidth="1"/>
    <col min="12796" max="12797" width="13.25" style="82" customWidth="1"/>
    <col min="12798" max="12798" width="10.75" style="82" customWidth="1"/>
    <col min="12799" max="12799" width="12.75" style="82" customWidth="1"/>
    <col min="12800" max="12800" width="9" style="82" hidden="1" customWidth="1"/>
    <col min="12801" max="13050" width="9" style="82"/>
    <col min="13051" max="13051" width="27.625" style="82" customWidth="1"/>
    <col min="13052" max="13053" width="13.25" style="82" customWidth="1"/>
    <col min="13054" max="13054" width="10.75" style="82" customWidth="1"/>
    <col min="13055" max="13055" width="12.75" style="82" customWidth="1"/>
    <col min="13056" max="13056" width="9" style="82" hidden="1" customWidth="1"/>
    <col min="13057" max="13306" width="9" style="82"/>
    <col min="13307" max="13307" width="27.625" style="82" customWidth="1"/>
    <col min="13308" max="13309" width="13.25" style="82" customWidth="1"/>
    <col min="13310" max="13310" width="10.75" style="82" customWidth="1"/>
    <col min="13311" max="13311" width="12.75" style="82" customWidth="1"/>
    <col min="13312" max="13312" width="9" style="82" hidden="1" customWidth="1"/>
    <col min="13313" max="13562" width="9" style="82"/>
    <col min="13563" max="13563" width="27.625" style="82" customWidth="1"/>
    <col min="13564" max="13565" width="13.25" style="82" customWidth="1"/>
    <col min="13566" max="13566" width="10.75" style="82" customWidth="1"/>
    <col min="13567" max="13567" width="12.75" style="82" customWidth="1"/>
    <col min="13568" max="13568" width="9" style="82" hidden="1" customWidth="1"/>
    <col min="13569" max="13818" width="9" style="82"/>
    <col min="13819" max="13819" width="27.625" style="82" customWidth="1"/>
    <col min="13820" max="13821" width="13.25" style="82" customWidth="1"/>
    <col min="13822" max="13822" width="10.75" style="82" customWidth="1"/>
    <col min="13823" max="13823" width="12.75" style="82" customWidth="1"/>
    <col min="13824" max="13824" width="9" style="82" hidden="1" customWidth="1"/>
    <col min="13825" max="14074" width="9" style="82"/>
    <col min="14075" max="14075" width="27.625" style="82" customWidth="1"/>
    <col min="14076" max="14077" width="13.25" style="82" customWidth="1"/>
    <col min="14078" max="14078" width="10.75" style="82" customWidth="1"/>
    <col min="14079" max="14079" width="12.75" style="82" customWidth="1"/>
    <col min="14080" max="14080" width="9" style="82" hidden="1" customWidth="1"/>
    <col min="14081" max="14330" width="9" style="82"/>
    <col min="14331" max="14331" width="27.625" style="82" customWidth="1"/>
    <col min="14332" max="14333" width="13.25" style="82" customWidth="1"/>
    <col min="14334" max="14334" width="10.75" style="82" customWidth="1"/>
    <col min="14335" max="14335" width="12.75" style="82" customWidth="1"/>
    <col min="14336" max="14336" width="9" style="82" hidden="1" customWidth="1"/>
    <col min="14337" max="14586" width="9" style="82"/>
    <col min="14587" max="14587" width="27.625" style="82" customWidth="1"/>
    <col min="14588" max="14589" width="13.25" style="82" customWidth="1"/>
    <col min="14590" max="14590" width="10.75" style="82" customWidth="1"/>
    <col min="14591" max="14591" width="12.75" style="82" customWidth="1"/>
    <col min="14592" max="14592" width="9" style="82" hidden="1" customWidth="1"/>
    <col min="14593" max="14842" width="9" style="82"/>
    <col min="14843" max="14843" width="27.625" style="82" customWidth="1"/>
    <col min="14844" max="14845" width="13.25" style="82" customWidth="1"/>
    <col min="14846" max="14846" width="10.75" style="82" customWidth="1"/>
    <col min="14847" max="14847" width="12.75" style="82" customWidth="1"/>
    <col min="14848" max="14848" width="9" style="82" hidden="1" customWidth="1"/>
    <col min="14849" max="15098" width="9" style="82"/>
    <col min="15099" max="15099" width="27.625" style="82" customWidth="1"/>
    <col min="15100" max="15101" width="13.25" style="82" customWidth="1"/>
    <col min="15102" max="15102" width="10.75" style="82" customWidth="1"/>
    <col min="15103" max="15103" width="12.75" style="82" customWidth="1"/>
    <col min="15104" max="15104" width="9" style="82" hidden="1" customWidth="1"/>
    <col min="15105" max="15354" width="9" style="82"/>
    <col min="15355" max="15355" width="27.625" style="82" customWidth="1"/>
    <col min="15356" max="15357" width="13.25" style="82" customWidth="1"/>
    <col min="15358" max="15358" width="10.75" style="82" customWidth="1"/>
    <col min="15359" max="15359" width="12.75" style="82" customWidth="1"/>
    <col min="15360" max="15360" width="9" style="82" hidden="1" customWidth="1"/>
    <col min="15361" max="15610" width="9" style="82"/>
    <col min="15611" max="15611" width="27.625" style="82" customWidth="1"/>
    <col min="15612" max="15613" width="13.25" style="82" customWidth="1"/>
    <col min="15614" max="15614" width="10.75" style="82" customWidth="1"/>
    <col min="15615" max="15615" width="12.75" style="82" customWidth="1"/>
    <col min="15616" max="15616" width="9" style="82" hidden="1" customWidth="1"/>
    <col min="15617" max="15866" width="9" style="82"/>
    <col min="15867" max="15867" width="27.625" style="82" customWidth="1"/>
    <col min="15868" max="15869" width="13.25" style="82" customWidth="1"/>
    <col min="15870" max="15870" width="10.75" style="82" customWidth="1"/>
    <col min="15871" max="15871" width="12.75" style="82" customWidth="1"/>
    <col min="15872" max="15872" width="9" style="82" hidden="1" customWidth="1"/>
    <col min="15873" max="16122" width="9" style="82"/>
    <col min="16123" max="16123" width="27.625" style="82" customWidth="1"/>
    <col min="16124" max="16125" width="13.25" style="82" customWidth="1"/>
    <col min="16126" max="16126" width="10.75" style="82" customWidth="1"/>
    <col min="16127" max="16127" width="12.75" style="82" customWidth="1"/>
    <col min="16128" max="16128" width="9" style="82" hidden="1" customWidth="1"/>
    <col min="16129" max="16379" width="9" style="82"/>
    <col min="16380" max="16380" width="9" style="82" customWidth="1"/>
    <col min="16381" max="16384" width="9" style="82"/>
  </cols>
  <sheetData>
    <row r="1" ht="20.25" spans="1:5">
      <c r="A1" s="326" t="s">
        <v>97</v>
      </c>
      <c r="B1" s="326"/>
      <c r="C1" s="326"/>
      <c r="D1" s="326"/>
      <c r="E1" s="326"/>
    </row>
    <row r="2" ht="15" customHeight="1" spans="1:5">
      <c r="A2" s="341"/>
      <c r="E2" s="342" t="s">
        <v>54</v>
      </c>
    </row>
    <row r="3" ht="61.5" customHeight="1" spans="1:5">
      <c r="A3" s="184" t="s">
        <v>55</v>
      </c>
      <c r="B3" s="160" t="s">
        <v>56</v>
      </c>
      <c r="C3" s="185" t="s">
        <v>57</v>
      </c>
      <c r="D3" s="160" t="s">
        <v>58</v>
      </c>
      <c r="E3" s="160" t="s">
        <v>59</v>
      </c>
    </row>
    <row r="4" spans="1:5">
      <c r="A4" s="343" t="s">
        <v>98</v>
      </c>
      <c r="B4" s="187">
        <v>22498</v>
      </c>
      <c r="C4" s="187">
        <v>21271</v>
      </c>
      <c r="D4" s="188">
        <f t="shared" ref="D4:D19" si="0">C4/B4*100</f>
        <v>94.5</v>
      </c>
      <c r="E4" s="188">
        <v>111.1</v>
      </c>
    </row>
    <row r="5" spans="1:5">
      <c r="A5" s="343" t="s">
        <v>99</v>
      </c>
      <c r="B5" s="187">
        <v>0</v>
      </c>
      <c r="C5" s="187">
        <v>0</v>
      </c>
      <c r="D5" s="188"/>
      <c r="E5" s="188"/>
    </row>
    <row r="6" spans="1:5">
      <c r="A6" s="343" t="s">
        <v>100</v>
      </c>
      <c r="B6" s="187">
        <v>607</v>
      </c>
      <c r="C6" s="187">
        <v>602</v>
      </c>
      <c r="D6" s="188">
        <f t="shared" si="0"/>
        <v>99.2</v>
      </c>
      <c r="E6" s="188">
        <v>128.6</v>
      </c>
    </row>
    <row r="7" spans="1:5">
      <c r="A7" s="343" t="s">
        <v>101</v>
      </c>
      <c r="B7" s="187">
        <v>12139</v>
      </c>
      <c r="C7" s="187">
        <v>12079</v>
      </c>
      <c r="D7" s="188">
        <f t="shared" si="0"/>
        <v>99.5</v>
      </c>
      <c r="E7" s="188">
        <v>93.6</v>
      </c>
    </row>
    <row r="8" spans="1:5">
      <c r="A8" s="343" t="s">
        <v>102</v>
      </c>
      <c r="B8" s="187">
        <v>56208</v>
      </c>
      <c r="C8" s="187">
        <v>55504</v>
      </c>
      <c r="D8" s="188">
        <f t="shared" si="0"/>
        <v>98.7</v>
      </c>
      <c r="E8" s="188">
        <v>109.6</v>
      </c>
    </row>
    <row r="9" spans="1:5">
      <c r="A9" s="343" t="s">
        <v>103</v>
      </c>
      <c r="B9" s="187">
        <v>951</v>
      </c>
      <c r="C9" s="187">
        <v>889</v>
      </c>
      <c r="D9" s="188">
        <f t="shared" si="0"/>
        <v>93.5</v>
      </c>
      <c r="E9" s="188">
        <v>142.9</v>
      </c>
    </row>
    <row r="10" spans="1:5">
      <c r="A10" s="343" t="s">
        <v>104</v>
      </c>
      <c r="B10" s="187">
        <v>2795</v>
      </c>
      <c r="C10" s="187">
        <v>2795</v>
      </c>
      <c r="D10" s="188">
        <f t="shared" si="0"/>
        <v>100</v>
      </c>
      <c r="E10" s="188">
        <v>98.1</v>
      </c>
    </row>
    <row r="11" spans="1:5">
      <c r="A11" s="343" t="s">
        <v>105</v>
      </c>
      <c r="B11" s="187">
        <v>65386</v>
      </c>
      <c r="C11" s="187">
        <v>64269</v>
      </c>
      <c r="D11" s="188">
        <f t="shared" si="0"/>
        <v>98.3</v>
      </c>
      <c r="E11" s="188">
        <v>106.8</v>
      </c>
    </row>
    <row r="12" spans="1:5">
      <c r="A12" s="343" t="s">
        <v>106</v>
      </c>
      <c r="B12" s="187">
        <v>29627</v>
      </c>
      <c r="C12" s="187">
        <v>29383</v>
      </c>
      <c r="D12" s="188">
        <f t="shared" si="0"/>
        <v>99.2</v>
      </c>
      <c r="E12" s="188">
        <v>98.8</v>
      </c>
    </row>
    <row r="13" spans="1:5">
      <c r="A13" s="343" t="s">
        <v>107</v>
      </c>
      <c r="B13" s="187">
        <v>13727</v>
      </c>
      <c r="C13" s="187">
        <v>9699</v>
      </c>
      <c r="D13" s="188">
        <f t="shared" si="0"/>
        <v>70.7</v>
      </c>
      <c r="E13" s="188">
        <v>84.2</v>
      </c>
    </row>
    <row r="14" spans="1:5">
      <c r="A14" s="343" t="s">
        <v>108</v>
      </c>
      <c r="B14" s="187">
        <v>39082</v>
      </c>
      <c r="C14" s="187">
        <v>38662</v>
      </c>
      <c r="D14" s="188">
        <f t="shared" si="0"/>
        <v>98.9</v>
      </c>
      <c r="E14" s="188">
        <v>273.1</v>
      </c>
    </row>
    <row r="15" spans="1:5">
      <c r="A15" s="343" t="s">
        <v>109</v>
      </c>
      <c r="B15" s="187">
        <v>61064</v>
      </c>
      <c r="C15" s="187">
        <v>58197</v>
      </c>
      <c r="D15" s="188">
        <f t="shared" si="0"/>
        <v>95.3</v>
      </c>
      <c r="E15" s="188">
        <v>130</v>
      </c>
    </row>
    <row r="16" spans="1:5">
      <c r="A16" s="343" t="s">
        <v>110</v>
      </c>
      <c r="B16" s="187">
        <v>24135</v>
      </c>
      <c r="C16" s="187">
        <v>23321</v>
      </c>
      <c r="D16" s="188">
        <f t="shared" si="0"/>
        <v>96.6</v>
      </c>
      <c r="E16" s="188">
        <v>154</v>
      </c>
    </row>
    <row r="17" spans="1:5">
      <c r="A17" s="343" t="s">
        <v>111</v>
      </c>
      <c r="B17" s="187">
        <v>2190</v>
      </c>
      <c r="C17" s="187">
        <v>2140</v>
      </c>
      <c r="D17" s="188">
        <f t="shared" si="0"/>
        <v>97.7</v>
      </c>
      <c r="E17" s="188">
        <v>64.9</v>
      </c>
    </row>
    <row r="18" spans="1:5">
      <c r="A18" s="343" t="s">
        <v>112</v>
      </c>
      <c r="B18" s="187">
        <v>4690</v>
      </c>
      <c r="C18" s="187">
        <v>4564</v>
      </c>
      <c r="D18" s="188">
        <f t="shared" si="0"/>
        <v>97.3</v>
      </c>
      <c r="E18" s="188">
        <v>249.9</v>
      </c>
    </row>
    <row r="19" spans="1:5">
      <c r="A19" s="343" t="s">
        <v>113</v>
      </c>
      <c r="B19" s="187">
        <v>141</v>
      </c>
      <c r="C19" s="187">
        <v>141</v>
      </c>
      <c r="D19" s="188">
        <f t="shared" si="0"/>
        <v>100</v>
      </c>
      <c r="E19" s="188"/>
    </row>
    <row r="20" spans="1:5">
      <c r="A20" s="343" t="s">
        <v>114</v>
      </c>
      <c r="B20" s="187">
        <v>0</v>
      </c>
      <c r="C20" s="187"/>
      <c r="D20" s="188"/>
      <c r="E20" s="188"/>
    </row>
    <row r="21" spans="1:5">
      <c r="A21" s="343" t="s">
        <v>115</v>
      </c>
      <c r="B21" s="187">
        <v>5068</v>
      </c>
      <c r="C21" s="187">
        <v>5068</v>
      </c>
      <c r="D21" s="188">
        <f t="shared" ref="D21:D23" si="1">C21/B21*100</f>
        <v>100</v>
      </c>
      <c r="E21" s="188">
        <v>136.4</v>
      </c>
    </row>
    <row r="22" spans="1:5">
      <c r="A22" s="343" t="s">
        <v>116</v>
      </c>
      <c r="B22" s="187">
        <v>1147</v>
      </c>
      <c r="C22" s="187">
        <v>1147</v>
      </c>
      <c r="D22" s="188">
        <f t="shared" si="1"/>
        <v>100</v>
      </c>
      <c r="E22" s="188">
        <v>35.1</v>
      </c>
    </row>
    <row r="23" spans="1:5">
      <c r="A23" s="343" t="s">
        <v>117</v>
      </c>
      <c r="B23" s="187">
        <v>1000</v>
      </c>
      <c r="C23" s="187">
        <v>855</v>
      </c>
      <c r="D23" s="188">
        <f t="shared" si="1"/>
        <v>85.5</v>
      </c>
      <c r="E23" s="188">
        <v>112.8</v>
      </c>
    </row>
    <row r="24" spans="1:5">
      <c r="A24" s="343" t="s">
        <v>118</v>
      </c>
      <c r="B24" s="187">
        <v>0</v>
      </c>
      <c r="C24" s="187">
        <v>0</v>
      </c>
      <c r="D24" s="188"/>
      <c r="E24" s="188"/>
    </row>
    <row r="25" spans="1:5">
      <c r="A25" s="343" t="s">
        <v>119</v>
      </c>
      <c r="B25" s="187">
        <v>20789</v>
      </c>
      <c r="C25" s="187">
        <v>18368</v>
      </c>
      <c r="D25" s="188">
        <f t="shared" ref="D25:D28" si="2">C25/B25*100</f>
        <v>88.4</v>
      </c>
      <c r="E25" s="188">
        <v>179.8</v>
      </c>
    </row>
    <row r="26" spans="1:5">
      <c r="A26" s="343" t="s">
        <v>120</v>
      </c>
      <c r="B26" s="187">
        <v>2458</v>
      </c>
      <c r="C26" s="187">
        <v>2458</v>
      </c>
      <c r="D26" s="188">
        <f t="shared" si="2"/>
        <v>100</v>
      </c>
      <c r="E26" s="188">
        <v>140.7</v>
      </c>
    </row>
    <row r="27" spans="1:5">
      <c r="A27" s="343" t="s">
        <v>121</v>
      </c>
      <c r="B27" s="187">
        <v>112</v>
      </c>
      <c r="C27" s="187">
        <v>112</v>
      </c>
      <c r="D27" s="188">
        <f t="shared" si="2"/>
        <v>100</v>
      </c>
      <c r="E27" s="188">
        <v>329.4</v>
      </c>
    </row>
    <row r="28" s="99" customFormat="1" spans="1:5">
      <c r="A28" s="185" t="s">
        <v>122</v>
      </c>
      <c r="B28" s="190">
        <f>SUM(B4:B27)</f>
        <v>365814</v>
      </c>
      <c r="C28" s="190">
        <f>SUM(C4:C27)</f>
        <v>351524</v>
      </c>
      <c r="D28" s="191">
        <f t="shared" si="2"/>
        <v>96.1</v>
      </c>
      <c r="E28" s="191">
        <v>122.5</v>
      </c>
    </row>
    <row r="29" s="99" customFormat="1" spans="1:5">
      <c r="A29" s="361" t="s">
        <v>123</v>
      </c>
      <c r="B29" s="190"/>
      <c r="C29" s="190">
        <v>11857</v>
      </c>
      <c r="D29" s="188"/>
      <c r="E29" s="191">
        <v>134.1</v>
      </c>
    </row>
    <row r="30" s="99" customFormat="1" spans="1:5">
      <c r="A30" s="361" t="s">
        <v>124</v>
      </c>
      <c r="B30" s="190"/>
      <c r="C30" s="190">
        <f>SUM(C31:C38)</f>
        <v>31701</v>
      </c>
      <c r="D30" s="188"/>
      <c r="E30" s="191">
        <v>80.4</v>
      </c>
    </row>
    <row r="31" spans="1:5">
      <c r="A31" s="343" t="s">
        <v>125</v>
      </c>
      <c r="B31" s="187"/>
      <c r="C31" s="187">
        <v>13321</v>
      </c>
      <c r="D31" s="188"/>
      <c r="E31" s="188">
        <v>157.7</v>
      </c>
    </row>
    <row r="32" spans="1:5">
      <c r="A32" s="343" t="s">
        <v>126</v>
      </c>
      <c r="B32" s="187"/>
      <c r="C32" s="187"/>
      <c r="D32" s="188"/>
      <c r="E32" s="188"/>
    </row>
    <row r="33" spans="1:5">
      <c r="A33" s="343" t="s">
        <v>127</v>
      </c>
      <c r="B33" s="187"/>
      <c r="C33" s="187"/>
      <c r="D33" s="188"/>
      <c r="E33" s="188"/>
    </row>
    <row r="34" spans="1:5">
      <c r="A34" s="343" t="s">
        <v>128</v>
      </c>
      <c r="B34" s="187"/>
      <c r="C34" s="187"/>
      <c r="D34" s="188"/>
      <c r="E34" s="188"/>
    </row>
    <row r="35" spans="1:5">
      <c r="A35" s="343" t="s">
        <v>129</v>
      </c>
      <c r="B35" s="187"/>
      <c r="C35" s="187">
        <v>3169</v>
      </c>
      <c r="D35" s="188"/>
      <c r="E35" s="188"/>
    </row>
    <row r="36" spans="1:5">
      <c r="A36" s="343" t="s">
        <v>130</v>
      </c>
      <c r="B36" s="187"/>
      <c r="C36" s="187">
        <v>921</v>
      </c>
      <c r="D36" s="188"/>
      <c r="E36" s="188">
        <v>8.4</v>
      </c>
    </row>
    <row r="37" spans="1:5">
      <c r="A37" s="343" t="s">
        <v>131</v>
      </c>
      <c r="B37" s="187"/>
      <c r="C37" s="187"/>
      <c r="D37" s="188"/>
      <c r="E37" s="188"/>
    </row>
    <row r="38" spans="1:5">
      <c r="A38" s="343" t="s">
        <v>132</v>
      </c>
      <c r="B38" s="187"/>
      <c r="C38" s="187">
        <v>14290</v>
      </c>
      <c r="D38" s="188"/>
      <c r="E38" s="188">
        <v>71.6</v>
      </c>
    </row>
    <row r="39" s="99" customFormat="1" spans="1:5">
      <c r="A39" s="185" t="s">
        <v>133</v>
      </c>
      <c r="B39" s="190"/>
      <c r="C39" s="190">
        <f>C28+C29+C30</f>
        <v>395082</v>
      </c>
      <c r="D39" s="188"/>
      <c r="E39" s="191">
        <v>117.8</v>
      </c>
    </row>
  </sheetData>
  <mergeCells count="1">
    <mergeCell ref="A1:E1"/>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G8" sqref="G8"/>
    </sheetView>
  </sheetViews>
  <sheetFormatPr defaultColWidth="9" defaultRowHeight="14.25" outlineLevelCol="4"/>
  <cols>
    <col min="1" max="1" width="35.625" style="346" customWidth="1"/>
    <col min="2" max="2" width="11.625" style="346" customWidth="1"/>
    <col min="3" max="3" width="13.25" style="346" customWidth="1"/>
    <col min="4" max="4" width="10" style="346" customWidth="1"/>
    <col min="5" max="5" width="12.625" style="346" customWidth="1"/>
    <col min="6" max="255" width="9" style="347"/>
    <col min="256" max="256" width="38.25" style="347" customWidth="1"/>
    <col min="257" max="257" width="11.625" style="347" customWidth="1"/>
    <col min="258" max="258" width="13.25" style="347" customWidth="1"/>
    <col min="259" max="259" width="10" style="347" customWidth="1"/>
    <col min="260" max="260" width="12.625" style="347" customWidth="1"/>
    <col min="261" max="261" width="9" style="347" hidden="1" customWidth="1"/>
    <col min="262" max="511" width="9" style="347"/>
    <col min="512" max="512" width="38.25" style="347" customWidth="1"/>
    <col min="513" max="513" width="11.625" style="347" customWidth="1"/>
    <col min="514" max="514" width="13.25" style="347" customWidth="1"/>
    <col min="515" max="515" width="10" style="347" customWidth="1"/>
    <col min="516" max="516" width="12.625" style="347" customWidth="1"/>
    <col min="517" max="517" width="9" style="347" hidden="1" customWidth="1"/>
    <col min="518" max="767" width="9" style="347"/>
    <col min="768" max="768" width="38.25" style="347" customWidth="1"/>
    <col min="769" max="769" width="11.625" style="347" customWidth="1"/>
    <col min="770" max="770" width="13.25" style="347" customWidth="1"/>
    <col min="771" max="771" width="10" style="347" customWidth="1"/>
    <col min="772" max="772" width="12.625" style="347" customWidth="1"/>
    <col min="773" max="773" width="9" style="347" hidden="1" customWidth="1"/>
    <col min="774" max="1023" width="9" style="347"/>
    <col min="1024" max="1024" width="38.25" style="347" customWidth="1"/>
    <col min="1025" max="1025" width="11.625" style="347" customWidth="1"/>
    <col min="1026" max="1026" width="13.25" style="347" customWidth="1"/>
    <col min="1027" max="1027" width="10" style="347" customWidth="1"/>
    <col min="1028" max="1028" width="12.625" style="347" customWidth="1"/>
    <col min="1029" max="1029" width="9" style="347" hidden="1" customWidth="1"/>
    <col min="1030" max="1279" width="9" style="347"/>
    <col min="1280" max="1280" width="38.25" style="347" customWidth="1"/>
    <col min="1281" max="1281" width="11.625" style="347" customWidth="1"/>
    <col min="1282" max="1282" width="13.25" style="347" customWidth="1"/>
    <col min="1283" max="1283" width="10" style="347" customWidth="1"/>
    <col min="1284" max="1284" width="12.625" style="347" customWidth="1"/>
    <col min="1285" max="1285" width="9" style="347" hidden="1" customWidth="1"/>
    <col min="1286" max="1535" width="9" style="347"/>
    <col min="1536" max="1536" width="38.25" style="347" customWidth="1"/>
    <col min="1537" max="1537" width="11.625" style="347" customWidth="1"/>
    <col min="1538" max="1538" width="13.25" style="347" customWidth="1"/>
    <col min="1539" max="1539" width="10" style="347" customWidth="1"/>
    <col min="1540" max="1540" width="12.625" style="347" customWidth="1"/>
    <col min="1541" max="1541" width="9" style="347" hidden="1" customWidth="1"/>
    <col min="1542" max="1791" width="9" style="347"/>
    <col min="1792" max="1792" width="38.25" style="347" customWidth="1"/>
    <col min="1793" max="1793" width="11.625" style="347" customWidth="1"/>
    <col min="1794" max="1794" width="13.25" style="347" customWidth="1"/>
    <col min="1795" max="1795" width="10" style="347" customWidth="1"/>
    <col min="1796" max="1796" width="12.625" style="347" customWidth="1"/>
    <col min="1797" max="1797" width="9" style="347" hidden="1" customWidth="1"/>
    <col min="1798" max="2047" width="9" style="347"/>
    <col min="2048" max="2048" width="38.25" style="347" customWidth="1"/>
    <col min="2049" max="2049" width="11.625" style="347" customWidth="1"/>
    <col min="2050" max="2050" width="13.25" style="347" customWidth="1"/>
    <col min="2051" max="2051" width="10" style="347" customWidth="1"/>
    <col min="2052" max="2052" width="12.625" style="347" customWidth="1"/>
    <col min="2053" max="2053" width="9" style="347" hidden="1" customWidth="1"/>
    <col min="2054" max="2303" width="9" style="347"/>
    <col min="2304" max="2304" width="38.25" style="347" customWidth="1"/>
    <col min="2305" max="2305" width="11.625" style="347" customWidth="1"/>
    <col min="2306" max="2306" width="13.25" style="347" customWidth="1"/>
    <col min="2307" max="2307" width="10" style="347" customWidth="1"/>
    <col min="2308" max="2308" width="12.625" style="347" customWidth="1"/>
    <col min="2309" max="2309" width="9" style="347" hidden="1" customWidth="1"/>
    <col min="2310" max="2559" width="9" style="347"/>
    <col min="2560" max="2560" width="38.25" style="347" customWidth="1"/>
    <col min="2561" max="2561" width="11.625" style="347" customWidth="1"/>
    <col min="2562" max="2562" width="13.25" style="347" customWidth="1"/>
    <col min="2563" max="2563" width="10" style="347" customWidth="1"/>
    <col min="2564" max="2564" width="12.625" style="347" customWidth="1"/>
    <col min="2565" max="2565" width="9" style="347" hidden="1" customWidth="1"/>
    <col min="2566" max="2815" width="9" style="347"/>
    <col min="2816" max="2816" width="38.25" style="347" customWidth="1"/>
    <col min="2817" max="2817" width="11.625" style="347" customWidth="1"/>
    <col min="2818" max="2818" width="13.25" style="347" customWidth="1"/>
    <col min="2819" max="2819" width="10" style="347" customWidth="1"/>
    <col min="2820" max="2820" width="12.625" style="347" customWidth="1"/>
    <col min="2821" max="2821" width="9" style="347" hidden="1" customWidth="1"/>
    <col min="2822" max="3071" width="9" style="347"/>
    <col min="3072" max="3072" width="38.25" style="347" customWidth="1"/>
    <col min="3073" max="3073" width="11.625" style="347" customWidth="1"/>
    <col min="3074" max="3074" width="13.25" style="347" customWidth="1"/>
    <col min="3075" max="3075" width="10" style="347" customWidth="1"/>
    <col min="3076" max="3076" width="12.625" style="347" customWidth="1"/>
    <col min="3077" max="3077" width="9" style="347" hidden="1" customWidth="1"/>
    <col min="3078" max="3327" width="9" style="347"/>
    <col min="3328" max="3328" width="38.25" style="347" customWidth="1"/>
    <col min="3329" max="3329" width="11.625" style="347" customWidth="1"/>
    <col min="3330" max="3330" width="13.25" style="347" customWidth="1"/>
    <col min="3331" max="3331" width="10" style="347" customWidth="1"/>
    <col min="3332" max="3332" width="12.625" style="347" customWidth="1"/>
    <col min="3333" max="3333" width="9" style="347" hidden="1" customWidth="1"/>
    <col min="3334" max="3583" width="9" style="347"/>
    <col min="3584" max="3584" width="38.25" style="347" customWidth="1"/>
    <col min="3585" max="3585" width="11.625" style="347" customWidth="1"/>
    <col min="3586" max="3586" width="13.25" style="347" customWidth="1"/>
    <col min="3587" max="3587" width="10" style="347" customWidth="1"/>
    <col min="3588" max="3588" width="12.625" style="347" customWidth="1"/>
    <col min="3589" max="3589" width="9" style="347" hidden="1" customWidth="1"/>
    <col min="3590" max="3839" width="9" style="347"/>
    <col min="3840" max="3840" width="38.25" style="347" customWidth="1"/>
    <col min="3841" max="3841" width="11.625" style="347" customWidth="1"/>
    <col min="3842" max="3842" width="13.25" style="347" customWidth="1"/>
    <col min="3843" max="3843" width="10" style="347" customWidth="1"/>
    <col min="3844" max="3844" width="12.625" style="347" customWidth="1"/>
    <col min="3845" max="3845" width="9" style="347" hidden="1" customWidth="1"/>
    <col min="3846" max="4095" width="9" style="347"/>
    <col min="4096" max="4096" width="38.25" style="347" customWidth="1"/>
    <col min="4097" max="4097" width="11.625" style="347" customWidth="1"/>
    <col min="4098" max="4098" width="13.25" style="347" customWidth="1"/>
    <col min="4099" max="4099" width="10" style="347" customWidth="1"/>
    <col min="4100" max="4100" width="12.625" style="347" customWidth="1"/>
    <col min="4101" max="4101" width="9" style="347" hidden="1" customWidth="1"/>
    <col min="4102" max="4351" width="9" style="347"/>
    <col min="4352" max="4352" width="38.25" style="347" customWidth="1"/>
    <col min="4353" max="4353" width="11.625" style="347" customWidth="1"/>
    <col min="4354" max="4354" width="13.25" style="347" customWidth="1"/>
    <col min="4355" max="4355" width="10" style="347" customWidth="1"/>
    <col min="4356" max="4356" width="12.625" style="347" customWidth="1"/>
    <col min="4357" max="4357" width="9" style="347" hidden="1" customWidth="1"/>
    <col min="4358" max="4607" width="9" style="347"/>
    <col min="4608" max="4608" width="38.25" style="347" customWidth="1"/>
    <col min="4609" max="4609" width="11.625" style="347" customWidth="1"/>
    <col min="4610" max="4610" width="13.25" style="347" customWidth="1"/>
    <col min="4611" max="4611" width="10" style="347" customWidth="1"/>
    <col min="4612" max="4612" width="12.625" style="347" customWidth="1"/>
    <col min="4613" max="4613" width="9" style="347" hidden="1" customWidth="1"/>
    <col min="4614" max="4863" width="9" style="347"/>
    <col min="4864" max="4864" width="38.25" style="347" customWidth="1"/>
    <col min="4865" max="4865" width="11.625" style="347" customWidth="1"/>
    <col min="4866" max="4866" width="13.25" style="347" customWidth="1"/>
    <col min="4867" max="4867" width="10" style="347" customWidth="1"/>
    <col min="4868" max="4868" width="12.625" style="347" customWidth="1"/>
    <col min="4869" max="4869" width="9" style="347" hidden="1" customWidth="1"/>
    <col min="4870" max="5119" width="9" style="347"/>
    <col min="5120" max="5120" width="38.25" style="347" customWidth="1"/>
    <col min="5121" max="5121" width="11.625" style="347" customWidth="1"/>
    <col min="5122" max="5122" width="13.25" style="347" customWidth="1"/>
    <col min="5123" max="5123" width="10" style="347" customWidth="1"/>
    <col min="5124" max="5124" width="12.625" style="347" customWidth="1"/>
    <col min="5125" max="5125" width="9" style="347" hidden="1" customWidth="1"/>
    <col min="5126" max="5375" width="9" style="347"/>
    <col min="5376" max="5376" width="38.25" style="347" customWidth="1"/>
    <col min="5377" max="5377" width="11.625" style="347" customWidth="1"/>
    <col min="5378" max="5378" width="13.25" style="347" customWidth="1"/>
    <col min="5379" max="5379" width="10" style="347" customWidth="1"/>
    <col min="5380" max="5380" width="12.625" style="347" customWidth="1"/>
    <col min="5381" max="5381" width="9" style="347" hidden="1" customWidth="1"/>
    <col min="5382" max="5631" width="9" style="347"/>
    <col min="5632" max="5632" width="38.25" style="347" customWidth="1"/>
    <col min="5633" max="5633" width="11.625" style="347" customWidth="1"/>
    <col min="5634" max="5634" width="13.25" style="347" customWidth="1"/>
    <col min="5635" max="5635" width="10" style="347" customWidth="1"/>
    <col min="5636" max="5636" width="12.625" style="347" customWidth="1"/>
    <col min="5637" max="5637" width="9" style="347" hidden="1" customWidth="1"/>
    <col min="5638" max="5887" width="9" style="347"/>
    <col min="5888" max="5888" width="38.25" style="347" customWidth="1"/>
    <col min="5889" max="5889" width="11.625" style="347" customWidth="1"/>
    <col min="5890" max="5890" width="13.25" style="347" customWidth="1"/>
    <col min="5891" max="5891" width="10" style="347" customWidth="1"/>
    <col min="5892" max="5892" width="12.625" style="347" customWidth="1"/>
    <col min="5893" max="5893" width="9" style="347" hidden="1" customWidth="1"/>
    <col min="5894" max="6143" width="9" style="347"/>
    <col min="6144" max="6144" width="38.25" style="347" customWidth="1"/>
    <col min="6145" max="6145" width="11.625" style="347" customWidth="1"/>
    <col min="6146" max="6146" width="13.25" style="347" customWidth="1"/>
    <col min="6147" max="6147" width="10" style="347" customWidth="1"/>
    <col min="6148" max="6148" width="12.625" style="347" customWidth="1"/>
    <col min="6149" max="6149" width="9" style="347" hidden="1" customWidth="1"/>
    <col min="6150" max="6399" width="9" style="347"/>
    <col min="6400" max="6400" width="38.25" style="347" customWidth="1"/>
    <col min="6401" max="6401" width="11.625" style="347" customWidth="1"/>
    <col min="6402" max="6402" width="13.25" style="347" customWidth="1"/>
    <col min="6403" max="6403" width="10" style="347" customWidth="1"/>
    <col min="6404" max="6404" width="12.625" style="347" customWidth="1"/>
    <col min="6405" max="6405" width="9" style="347" hidden="1" customWidth="1"/>
    <col min="6406" max="6655" width="9" style="347"/>
    <col min="6656" max="6656" width="38.25" style="347" customWidth="1"/>
    <col min="6657" max="6657" width="11.625" style="347" customWidth="1"/>
    <col min="6658" max="6658" width="13.25" style="347" customWidth="1"/>
    <col min="6659" max="6659" width="10" style="347" customWidth="1"/>
    <col min="6660" max="6660" width="12.625" style="347" customWidth="1"/>
    <col min="6661" max="6661" width="9" style="347" hidden="1" customWidth="1"/>
    <col min="6662" max="6911" width="9" style="347"/>
    <col min="6912" max="6912" width="38.25" style="347" customWidth="1"/>
    <col min="6913" max="6913" width="11.625" style="347" customWidth="1"/>
    <col min="6914" max="6914" width="13.25" style="347" customWidth="1"/>
    <col min="6915" max="6915" width="10" style="347" customWidth="1"/>
    <col min="6916" max="6916" width="12.625" style="347" customWidth="1"/>
    <col min="6917" max="6917" width="9" style="347" hidden="1" customWidth="1"/>
    <col min="6918" max="7167" width="9" style="347"/>
    <col min="7168" max="7168" width="38.25" style="347" customWidth="1"/>
    <col min="7169" max="7169" width="11.625" style="347" customWidth="1"/>
    <col min="7170" max="7170" width="13.25" style="347" customWidth="1"/>
    <col min="7171" max="7171" width="10" style="347" customWidth="1"/>
    <col min="7172" max="7172" width="12.625" style="347" customWidth="1"/>
    <col min="7173" max="7173" width="9" style="347" hidden="1" customWidth="1"/>
    <col min="7174" max="7423" width="9" style="347"/>
    <col min="7424" max="7424" width="38.25" style="347" customWidth="1"/>
    <col min="7425" max="7425" width="11.625" style="347" customWidth="1"/>
    <col min="7426" max="7426" width="13.25" style="347" customWidth="1"/>
    <col min="7427" max="7427" width="10" style="347" customWidth="1"/>
    <col min="7428" max="7428" width="12.625" style="347" customWidth="1"/>
    <col min="7429" max="7429" width="9" style="347" hidden="1" customWidth="1"/>
    <col min="7430" max="7679" width="9" style="347"/>
    <col min="7680" max="7680" width="38.25" style="347" customWidth="1"/>
    <col min="7681" max="7681" width="11.625" style="347" customWidth="1"/>
    <col min="7682" max="7682" width="13.25" style="347" customWidth="1"/>
    <col min="7683" max="7683" width="10" style="347" customWidth="1"/>
    <col min="7684" max="7684" width="12.625" style="347" customWidth="1"/>
    <col min="7685" max="7685" width="9" style="347" hidden="1" customWidth="1"/>
    <col min="7686" max="7935" width="9" style="347"/>
    <col min="7936" max="7936" width="38.25" style="347" customWidth="1"/>
    <col min="7937" max="7937" width="11.625" style="347" customWidth="1"/>
    <col min="7938" max="7938" width="13.25" style="347" customWidth="1"/>
    <col min="7939" max="7939" width="10" style="347" customWidth="1"/>
    <col min="7940" max="7940" width="12.625" style="347" customWidth="1"/>
    <col min="7941" max="7941" width="9" style="347" hidden="1" customWidth="1"/>
    <col min="7942" max="8191" width="9" style="347"/>
    <col min="8192" max="8192" width="38.25" style="347" customWidth="1"/>
    <col min="8193" max="8193" width="11.625" style="347" customWidth="1"/>
    <col min="8194" max="8194" width="13.25" style="347" customWidth="1"/>
    <col min="8195" max="8195" width="10" style="347" customWidth="1"/>
    <col min="8196" max="8196" width="12.625" style="347" customWidth="1"/>
    <col min="8197" max="8197" width="9" style="347" hidden="1" customWidth="1"/>
    <col min="8198" max="8447" width="9" style="347"/>
    <col min="8448" max="8448" width="38.25" style="347" customWidth="1"/>
    <col min="8449" max="8449" width="11.625" style="347" customWidth="1"/>
    <col min="8450" max="8450" width="13.25" style="347" customWidth="1"/>
    <col min="8451" max="8451" width="10" style="347" customWidth="1"/>
    <col min="8452" max="8452" width="12.625" style="347" customWidth="1"/>
    <col min="8453" max="8453" width="9" style="347" hidden="1" customWidth="1"/>
    <col min="8454" max="8703" width="9" style="347"/>
    <col min="8704" max="8704" width="38.25" style="347" customWidth="1"/>
    <col min="8705" max="8705" width="11.625" style="347" customWidth="1"/>
    <col min="8706" max="8706" width="13.25" style="347" customWidth="1"/>
    <col min="8707" max="8707" width="10" style="347" customWidth="1"/>
    <col min="8708" max="8708" width="12.625" style="347" customWidth="1"/>
    <col min="8709" max="8709" width="9" style="347" hidden="1" customWidth="1"/>
    <col min="8710" max="8959" width="9" style="347"/>
    <col min="8960" max="8960" width="38.25" style="347" customWidth="1"/>
    <col min="8961" max="8961" width="11.625" style="347" customWidth="1"/>
    <col min="8962" max="8962" width="13.25" style="347" customWidth="1"/>
    <col min="8963" max="8963" width="10" style="347" customWidth="1"/>
    <col min="8964" max="8964" width="12.625" style="347" customWidth="1"/>
    <col min="8965" max="8965" width="9" style="347" hidden="1" customWidth="1"/>
    <col min="8966" max="9215" width="9" style="347"/>
    <col min="9216" max="9216" width="38.25" style="347" customWidth="1"/>
    <col min="9217" max="9217" width="11.625" style="347" customWidth="1"/>
    <col min="9218" max="9218" width="13.25" style="347" customWidth="1"/>
    <col min="9219" max="9219" width="10" style="347" customWidth="1"/>
    <col min="9220" max="9220" width="12.625" style="347" customWidth="1"/>
    <col min="9221" max="9221" width="9" style="347" hidden="1" customWidth="1"/>
    <col min="9222" max="9471" width="9" style="347"/>
    <col min="9472" max="9472" width="38.25" style="347" customWidth="1"/>
    <col min="9473" max="9473" width="11.625" style="347" customWidth="1"/>
    <col min="9474" max="9474" width="13.25" style="347" customWidth="1"/>
    <col min="9475" max="9475" width="10" style="347" customWidth="1"/>
    <col min="9476" max="9476" width="12.625" style="347" customWidth="1"/>
    <col min="9477" max="9477" width="9" style="347" hidden="1" customWidth="1"/>
    <col min="9478" max="9727" width="9" style="347"/>
    <col min="9728" max="9728" width="38.25" style="347" customWidth="1"/>
    <col min="9729" max="9729" width="11.625" style="347" customWidth="1"/>
    <col min="9730" max="9730" width="13.25" style="347" customWidth="1"/>
    <col min="9731" max="9731" width="10" style="347" customWidth="1"/>
    <col min="9732" max="9732" width="12.625" style="347" customWidth="1"/>
    <col min="9733" max="9733" width="9" style="347" hidden="1" customWidth="1"/>
    <col min="9734" max="9983" width="9" style="347"/>
    <col min="9984" max="9984" width="38.25" style="347" customWidth="1"/>
    <col min="9985" max="9985" width="11.625" style="347" customWidth="1"/>
    <col min="9986" max="9986" width="13.25" style="347" customWidth="1"/>
    <col min="9987" max="9987" width="10" style="347" customWidth="1"/>
    <col min="9988" max="9988" width="12.625" style="347" customWidth="1"/>
    <col min="9989" max="9989" width="9" style="347" hidden="1" customWidth="1"/>
    <col min="9990" max="10239" width="9" style="347"/>
    <col min="10240" max="10240" width="38.25" style="347" customWidth="1"/>
    <col min="10241" max="10241" width="11.625" style="347" customWidth="1"/>
    <col min="10242" max="10242" width="13.25" style="347" customWidth="1"/>
    <col min="10243" max="10243" width="10" style="347" customWidth="1"/>
    <col min="10244" max="10244" width="12.625" style="347" customWidth="1"/>
    <col min="10245" max="10245" width="9" style="347" hidden="1" customWidth="1"/>
    <col min="10246" max="10495" width="9" style="347"/>
    <col min="10496" max="10496" width="38.25" style="347" customWidth="1"/>
    <col min="10497" max="10497" width="11.625" style="347" customWidth="1"/>
    <col min="10498" max="10498" width="13.25" style="347" customWidth="1"/>
    <col min="10499" max="10499" width="10" style="347" customWidth="1"/>
    <col min="10500" max="10500" width="12.625" style="347" customWidth="1"/>
    <col min="10501" max="10501" width="9" style="347" hidden="1" customWidth="1"/>
    <col min="10502" max="10751" width="9" style="347"/>
    <col min="10752" max="10752" width="38.25" style="347" customWidth="1"/>
    <col min="10753" max="10753" width="11.625" style="347" customWidth="1"/>
    <col min="10754" max="10754" width="13.25" style="347" customWidth="1"/>
    <col min="10755" max="10755" width="10" style="347" customWidth="1"/>
    <col min="10756" max="10756" width="12.625" style="347" customWidth="1"/>
    <col min="10757" max="10757" width="9" style="347" hidden="1" customWidth="1"/>
    <col min="10758" max="11007" width="9" style="347"/>
    <col min="11008" max="11008" width="38.25" style="347" customWidth="1"/>
    <col min="11009" max="11009" width="11.625" style="347" customWidth="1"/>
    <col min="11010" max="11010" width="13.25" style="347" customWidth="1"/>
    <col min="11011" max="11011" width="10" style="347" customWidth="1"/>
    <col min="11012" max="11012" width="12.625" style="347" customWidth="1"/>
    <col min="11013" max="11013" width="9" style="347" hidden="1" customWidth="1"/>
    <col min="11014" max="11263" width="9" style="347"/>
    <col min="11264" max="11264" width="38.25" style="347" customWidth="1"/>
    <col min="11265" max="11265" width="11.625" style="347" customWidth="1"/>
    <col min="11266" max="11266" width="13.25" style="347" customWidth="1"/>
    <col min="11267" max="11267" width="10" style="347" customWidth="1"/>
    <col min="11268" max="11268" width="12.625" style="347" customWidth="1"/>
    <col min="11269" max="11269" width="9" style="347" hidden="1" customWidth="1"/>
    <col min="11270" max="11519" width="9" style="347"/>
    <col min="11520" max="11520" width="38.25" style="347" customWidth="1"/>
    <col min="11521" max="11521" width="11.625" style="347" customWidth="1"/>
    <col min="11522" max="11522" width="13.25" style="347" customWidth="1"/>
    <col min="11523" max="11523" width="10" style="347" customWidth="1"/>
    <col min="11524" max="11524" width="12.625" style="347" customWidth="1"/>
    <col min="11525" max="11525" width="9" style="347" hidden="1" customWidth="1"/>
    <col min="11526" max="11775" width="9" style="347"/>
    <col min="11776" max="11776" width="38.25" style="347" customWidth="1"/>
    <col min="11777" max="11777" width="11.625" style="347" customWidth="1"/>
    <col min="11778" max="11778" width="13.25" style="347" customWidth="1"/>
    <col min="11779" max="11779" width="10" style="347" customWidth="1"/>
    <col min="11780" max="11780" width="12.625" style="347" customWidth="1"/>
    <col min="11781" max="11781" width="9" style="347" hidden="1" customWidth="1"/>
    <col min="11782" max="12031" width="9" style="347"/>
    <col min="12032" max="12032" width="38.25" style="347" customWidth="1"/>
    <col min="12033" max="12033" width="11.625" style="347" customWidth="1"/>
    <col min="12034" max="12034" width="13.25" style="347" customWidth="1"/>
    <col min="12035" max="12035" width="10" style="347" customWidth="1"/>
    <col min="12036" max="12036" width="12.625" style="347" customWidth="1"/>
    <col min="12037" max="12037" width="9" style="347" hidden="1" customWidth="1"/>
    <col min="12038" max="12287" width="9" style="347"/>
    <col min="12288" max="12288" width="38.25" style="347" customWidth="1"/>
    <col min="12289" max="12289" width="11.625" style="347" customWidth="1"/>
    <col min="12290" max="12290" width="13.25" style="347" customWidth="1"/>
    <col min="12291" max="12291" width="10" style="347" customWidth="1"/>
    <col min="12292" max="12292" width="12.625" style="347" customWidth="1"/>
    <col min="12293" max="12293" width="9" style="347" hidden="1" customWidth="1"/>
    <col min="12294" max="12543" width="9" style="347"/>
    <col min="12544" max="12544" width="38.25" style="347" customWidth="1"/>
    <col min="12545" max="12545" width="11.625" style="347" customWidth="1"/>
    <col min="12546" max="12546" width="13.25" style="347" customWidth="1"/>
    <col min="12547" max="12547" width="10" style="347" customWidth="1"/>
    <col min="12548" max="12548" width="12.625" style="347" customWidth="1"/>
    <col min="12549" max="12549" width="9" style="347" hidden="1" customWidth="1"/>
    <col min="12550" max="12799" width="9" style="347"/>
    <col min="12800" max="12800" width="38.25" style="347" customWidth="1"/>
    <col min="12801" max="12801" width="11.625" style="347" customWidth="1"/>
    <col min="12802" max="12802" width="13.25" style="347" customWidth="1"/>
    <col min="12803" max="12803" width="10" style="347" customWidth="1"/>
    <col min="12804" max="12804" width="12.625" style="347" customWidth="1"/>
    <col min="12805" max="12805" width="9" style="347" hidden="1" customWidth="1"/>
    <col min="12806" max="13055" width="9" style="347"/>
    <col min="13056" max="13056" width="38.25" style="347" customWidth="1"/>
    <col min="13057" max="13057" width="11.625" style="347" customWidth="1"/>
    <col min="13058" max="13058" width="13.25" style="347" customWidth="1"/>
    <col min="13059" max="13059" width="10" style="347" customWidth="1"/>
    <col min="13060" max="13060" width="12.625" style="347" customWidth="1"/>
    <col min="13061" max="13061" width="9" style="347" hidden="1" customWidth="1"/>
    <col min="13062" max="13311" width="9" style="347"/>
    <col min="13312" max="13312" width="38.25" style="347" customWidth="1"/>
    <col min="13313" max="13313" width="11.625" style="347" customWidth="1"/>
    <col min="13314" max="13314" width="13.25" style="347" customWidth="1"/>
    <col min="13315" max="13315" width="10" style="347" customWidth="1"/>
    <col min="13316" max="13316" width="12.625" style="347" customWidth="1"/>
    <col min="13317" max="13317" width="9" style="347" hidden="1" customWidth="1"/>
    <col min="13318" max="13567" width="9" style="347"/>
    <col min="13568" max="13568" width="38.25" style="347" customWidth="1"/>
    <col min="13569" max="13569" width="11.625" style="347" customWidth="1"/>
    <col min="13570" max="13570" width="13.25" style="347" customWidth="1"/>
    <col min="13571" max="13571" width="10" style="347" customWidth="1"/>
    <col min="13572" max="13572" width="12.625" style="347" customWidth="1"/>
    <col min="13573" max="13573" width="9" style="347" hidden="1" customWidth="1"/>
    <col min="13574" max="13823" width="9" style="347"/>
    <col min="13824" max="13824" width="38.25" style="347" customWidth="1"/>
    <col min="13825" max="13825" width="11.625" style="347" customWidth="1"/>
    <col min="13826" max="13826" width="13.25" style="347" customWidth="1"/>
    <col min="13827" max="13827" width="10" style="347" customWidth="1"/>
    <col min="13828" max="13828" width="12.625" style="347" customWidth="1"/>
    <col min="13829" max="13829" width="9" style="347" hidden="1" customWidth="1"/>
    <col min="13830" max="14079" width="9" style="347"/>
    <col min="14080" max="14080" width="38.25" style="347" customWidth="1"/>
    <col min="14081" max="14081" width="11.625" style="347" customWidth="1"/>
    <col min="14082" max="14082" width="13.25" style="347" customWidth="1"/>
    <col min="14083" max="14083" width="10" style="347" customWidth="1"/>
    <col min="14084" max="14084" width="12.625" style="347" customWidth="1"/>
    <col min="14085" max="14085" width="9" style="347" hidden="1" customWidth="1"/>
    <col min="14086" max="14335" width="9" style="347"/>
    <col min="14336" max="14336" width="38.25" style="347" customWidth="1"/>
    <col min="14337" max="14337" width="11.625" style="347" customWidth="1"/>
    <col min="14338" max="14338" width="13.25" style="347" customWidth="1"/>
    <col min="14339" max="14339" width="10" style="347" customWidth="1"/>
    <col min="14340" max="14340" width="12.625" style="347" customWidth="1"/>
    <col min="14341" max="14341" width="9" style="347" hidden="1" customWidth="1"/>
    <col min="14342" max="14591" width="9" style="347"/>
    <col min="14592" max="14592" width="38.25" style="347" customWidth="1"/>
    <col min="14593" max="14593" width="11.625" style="347" customWidth="1"/>
    <col min="14594" max="14594" width="13.25" style="347" customWidth="1"/>
    <col min="14595" max="14595" width="10" style="347" customWidth="1"/>
    <col min="14596" max="14596" width="12.625" style="347" customWidth="1"/>
    <col min="14597" max="14597" width="9" style="347" hidden="1" customWidth="1"/>
    <col min="14598" max="14847" width="9" style="347"/>
    <col min="14848" max="14848" width="38.25" style="347" customWidth="1"/>
    <col min="14849" max="14849" width="11.625" style="347" customWidth="1"/>
    <col min="14850" max="14850" width="13.25" style="347" customWidth="1"/>
    <col min="14851" max="14851" width="10" style="347" customWidth="1"/>
    <col min="14852" max="14852" width="12.625" style="347" customWidth="1"/>
    <col min="14853" max="14853" width="9" style="347" hidden="1" customWidth="1"/>
    <col min="14854" max="15103" width="9" style="347"/>
    <col min="15104" max="15104" width="38.25" style="347" customWidth="1"/>
    <col min="15105" max="15105" width="11.625" style="347" customWidth="1"/>
    <col min="15106" max="15106" width="13.25" style="347" customWidth="1"/>
    <col min="15107" max="15107" width="10" style="347" customWidth="1"/>
    <col min="15108" max="15108" width="12.625" style="347" customWidth="1"/>
    <col min="15109" max="15109" width="9" style="347" hidden="1" customWidth="1"/>
    <col min="15110" max="15359" width="9" style="347"/>
    <col min="15360" max="15360" width="38.25" style="347" customWidth="1"/>
    <col min="15361" max="15361" width="11.625" style="347" customWidth="1"/>
    <col min="15362" max="15362" width="13.25" style="347" customWidth="1"/>
    <col min="15363" max="15363" width="10" style="347" customWidth="1"/>
    <col min="15364" max="15364" width="12.625" style="347" customWidth="1"/>
    <col min="15365" max="15365" width="9" style="347" hidden="1" customWidth="1"/>
    <col min="15366" max="15615" width="9" style="347"/>
    <col min="15616" max="15616" width="38.25" style="347" customWidth="1"/>
    <col min="15617" max="15617" width="11.625" style="347" customWidth="1"/>
    <col min="15618" max="15618" width="13.25" style="347" customWidth="1"/>
    <col min="15619" max="15619" width="10" style="347" customWidth="1"/>
    <col min="15620" max="15620" width="12.625" style="347" customWidth="1"/>
    <col min="15621" max="15621" width="9" style="347" hidden="1" customWidth="1"/>
    <col min="15622" max="15871" width="9" style="347"/>
    <col min="15872" max="15872" width="38.25" style="347" customWidth="1"/>
    <col min="15873" max="15873" width="11.625" style="347" customWidth="1"/>
    <col min="15874" max="15874" width="13.25" style="347" customWidth="1"/>
    <col min="15875" max="15875" width="10" style="347" customWidth="1"/>
    <col min="15876" max="15876" width="12.625" style="347" customWidth="1"/>
    <col min="15877" max="15877" width="9" style="347" hidden="1" customWidth="1"/>
    <col min="15878" max="16127" width="9" style="347"/>
    <col min="16128" max="16128" width="38.25" style="347" customWidth="1"/>
    <col min="16129" max="16129" width="11.625" style="347" customWidth="1"/>
    <col min="16130" max="16130" width="13.25" style="347" customWidth="1"/>
    <col min="16131" max="16131" width="10" style="347" customWidth="1"/>
    <col min="16132" max="16132" width="12.625" style="347" customWidth="1"/>
    <col min="16133" max="16133" width="9" style="347" hidden="1" customWidth="1"/>
    <col min="16134" max="16384" width="9" style="347"/>
  </cols>
  <sheetData>
    <row r="1" spans="1:1">
      <c r="A1" s="348" t="s">
        <v>134</v>
      </c>
    </row>
    <row r="2" ht="26.45" customHeight="1" spans="1:5">
      <c r="A2" s="349" t="s">
        <v>135</v>
      </c>
      <c r="B2" s="349"/>
      <c r="C2" s="349"/>
      <c r="D2" s="349"/>
      <c r="E2" s="349"/>
    </row>
    <row r="3" ht="20.1" customHeight="1" spans="1:5">
      <c r="A3" s="350"/>
      <c r="B3" s="350"/>
      <c r="C3" s="351"/>
      <c r="D3" s="351"/>
      <c r="E3" s="352" t="s">
        <v>54</v>
      </c>
    </row>
    <row r="4" ht="31.5" customHeight="1" spans="1:5">
      <c r="A4" s="254" t="s">
        <v>55</v>
      </c>
      <c r="B4" s="255" t="s">
        <v>56</v>
      </c>
      <c r="C4" s="255" t="s">
        <v>57</v>
      </c>
      <c r="D4" s="256" t="s">
        <v>58</v>
      </c>
      <c r="E4" s="256" t="s">
        <v>59</v>
      </c>
    </row>
    <row r="5" s="344" customFormat="1" ht="15.75" customHeight="1" spans="1:5">
      <c r="A5" s="353" t="s">
        <v>60</v>
      </c>
      <c r="B5" s="261"/>
      <c r="C5" s="261"/>
      <c r="D5" s="262"/>
      <c r="E5" s="262"/>
    </row>
    <row r="6" ht="15.75" customHeight="1" spans="1:5">
      <c r="A6" s="354" t="s">
        <v>61</v>
      </c>
      <c r="B6" s="258"/>
      <c r="C6" s="258"/>
      <c r="D6" s="259"/>
      <c r="E6" s="259"/>
    </row>
    <row r="7" ht="15.75" customHeight="1" spans="1:5">
      <c r="A7" s="354" t="s">
        <v>136</v>
      </c>
      <c r="B7" s="258"/>
      <c r="C7" s="258"/>
      <c r="D7" s="259"/>
      <c r="E7" s="259"/>
    </row>
    <row r="8" ht="15.75" customHeight="1" spans="1:5">
      <c r="A8" s="354" t="s">
        <v>137</v>
      </c>
      <c r="B8" s="258"/>
      <c r="C8" s="258"/>
      <c r="D8" s="259"/>
      <c r="E8" s="259"/>
    </row>
    <row r="9" ht="15.75" customHeight="1" spans="1:5">
      <c r="A9" s="354" t="s">
        <v>62</v>
      </c>
      <c r="B9" s="258"/>
      <c r="C9" s="258"/>
      <c r="D9" s="259"/>
      <c r="E9" s="259"/>
    </row>
    <row r="10" ht="15.75" customHeight="1" spans="1:5">
      <c r="A10" s="354" t="s">
        <v>63</v>
      </c>
      <c r="B10" s="258"/>
      <c r="C10" s="258"/>
      <c r="D10" s="259"/>
      <c r="E10" s="259"/>
    </row>
    <row r="11" ht="15.75" customHeight="1" spans="1:5">
      <c r="A11" s="354" t="s">
        <v>64</v>
      </c>
      <c r="B11" s="258"/>
      <c r="C11" s="258"/>
      <c r="D11" s="259"/>
      <c r="E11" s="259"/>
    </row>
    <row r="12" ht="15.75" customHeight="1" spans="1:5">
      <c r="A12" s="354" t="s">
        <v>65</v>
      </c>
      <c r="B12" s="258"/>
      <c r="C12" s="258"/>
      <c r="D12" s="259"/>
      <c r="E12" s="259"/>
    </row>
    <row r="13" ht="15.75" customHeight="1" spans="1:5">
      <c r="A13" s="354" t="s">
        <v>66</v>
      </c>
      <c r="B13" s="258"/>
      <c r="C13" s="258"/>
      <c r="D13" s="259"/>
      <c r="E13" s="259"/>
    </row>
    <row r="14" ht="15.75" customHeight="1" spans="1:5">
      <c r="A14" s="354" t="s">
        <v>67</v>
      </c>
      <c r="B14" s="258"/>
      <c r="C14" s="258"/>
      <c r="D14" s="259"/>
      <c r="E14" s="259"/>
    </row>
    <row r="15" ht="15.75" customHeight="1" spans="1:5">
      <c r="A15" s="354" t="s">
        <v>68</v>
      </c>
      <c r="B15" s="258"/>
      <c r="C15" s="258"/>
      <c r="D15" s="259"/>
      <c r="E15" s="259"/>
    </row>
    <row r="16" ht="15.75" customHeight="1" spans="1:5">
      <c r="A16" s="354" t="s">
        <v>69</v>
      </c>
      <c r="B16" s="258"/>
      <c r="C16" s="258"/>
      <c r="D16" s="259"/>
      <c r="E16" s="259"/>
    </row>
    <row r="17" ht="15.75" customHeight="1" spans="1:5">
      <c r="A17" s="354" t="s">
        <v>70</v>
      </c>
      <c r="B17" s="258"/>
      <c r="C17" s="258"/>
      <c r="D17" s="259"/>
      <c r="E17" s="259"/>
    </row>
    <row r="18" ht="15.75" customHeight="1" spans="1:5">
      <c r="A18" s="354" t="s">
        <v>71</v>
      </c>
      <c r="B18" s="258"/>
      <c r="C18" s="258"/>
      <c r="D18" s="259"/>
      <c r="E18" s="259"/>
    </row>
    <row r="19" ht="15.75" customHeight="1" spans="1:5">
      <c r="A19" s="354" t="s">
        <v>72</v>
      </c>
      <c r="B19" s="258"/>
      <c r="C19" s="258"/>
      <c r="D19" s="259"/>
      <c r="E19" s="259"/>
    </row>
    <row r="20" ht="15.75" customHeight="1" spans="1:5">
      <c r="A20" s="354" t="s">
        <v>73</v>
      </c>
      <c r="B20" s="258"/>
      <c r="C20" s="258"/>
      <c r="D20" s="259"/>
      <c r="E20" s="259"/>
    </row>
    <row r="21" ht="15.75" customHeight="1" spans="1:5">
      <c r="A21" s="354" t="s">
        <v>74</v>
      </c>
      <c r="B21" s="258"/>
      <c r="C21" s="258"/>
      <c r="D21" s="259"/>
      <c r="E21" s="259"/>
    </row>
    <row r="22" s="344" customFormat="1" ht="15.75" customHeight="1" spans="1:5">
      <c r="A22" s="353" t="s">
        <v>75</v>
      </c>
      <c r="B22" s="261"/>
      <c r="C22" s="261"/>
      <c r="D22" s="262"/>
      <c r="E22" s="262"/>
    </row>
    <row r="23" ht="15.75" customHeight="1" spans="1:5">
      <c r="A23" s="354" t="s">
        <v>76</v>
      </c>
      <c r="B23" s="258"/>
      <c r="C23" s="258"/>
      <c r="D23" s="259"/>
      <c r="E23" s="259"/>
    </row>
    <row r="24" ht="15.75" customHeight="1" spans="1:5">
      <c r="A24" s="354" t="s">
        <v>77</v>
      </c>
      <c r="B24" s="258"/>
      <c r="C24" s="258"/>
      <c r="D24" s="259"/>
      <c r="E24" s="259"/>
    </row>
    <row r="25" ht="15.75" customHeight="1" spans="1:5">
      <c r="A25" s="354" t="s">
        <v>78</v>
      </c>
      <c r="B25" s="258"/>
      <c r="C25" s="258"/>
      <c r="D25" s="259"/>
      <c r="E25" s="259"/>
    </row>
    <row r="26" ht="15.75" customHeight="1" spans="1:5">
      <c r="A26" s="354" t="s">
        <v>79</v>
      </c>
      <c r="B26" s="258"/>
      <c r="C26" s="258"/>
      <c r="D26" s="259"/>
      <c r="E26" s="259"/>
    </row>
    <row r="27" ht="15.75" customHeight="1" spans="1:5">
      <c r="A27" s="354" t="s">
        <v>80</v>
      </c>
      <c r="B27" s="258"/>
      <c r="C27" s="258"/>
      <c r="D27" s="259"/>
      <c r="E27" s="259"/>
    </row>
    <row r="28" ht="15.75" customHeight="1" spans="1:5">
      <c r="A28" s="354" t="s">
        <v>83</v>
      </c>
      <c r="B28" s="258"/>
      <c r="C28" s="258"/>
      <c r="D28" s="259"/>
      <c r="E28" s="259"/>
    </row>
    <row r="29" s="344" customFormat="1" ht="15.75" customHeight="1" spans="1:5">
      <c r="A29" s="254" t="s">
        <v>84</v>
      </c>
      <c r="B29" s="261"/>
      <c r="C29" s="261"/>
      <c r="D29" s="262"/>
      <c r="E29" s="262"/>
    </row>
    <row r="30" s="344" customFormat="1" ht="15.75" customHeight="1" spans="1:5">
      <c r="A30" s="353" t="s">
        <v>85</v>
      </c>
      <c r="B30" s="261"/>
      <c r="C30" s="261"/>
      <c r="D30" s="262"/>
      <c r="E30" s="262"/>
    </row>
    <row r="31" s="344" customFormat="1" ht="15.75" customHeight="1" spans="1:5">
      <c r="A31" s="353" t="s">
        <v>86</v>
      </c>
      <c r="B31" s="261"/>
      <c r="C31" s="261"/>
      <c r="D31" s="262"/>
      <c r="E31" s="262"/>
    </row>
    <row r="32" ht="15.75" customHeight="1" spans="1:5">
      <c r="A32" s="354" t="s">
        <v>87</v>
      </c>
      <c r="B32" s="258"/>
      <c r="C32" s="258"/>
      <c r="D32" s="259"/>
      <c r="E32" s="259"/>
    </row>
    <row r="33" ht="15.75" customHeight="1" spans="1:5">
      <c r="A33" s="354" t="s">
        <v>88</v>
      </c>
      <c r="B33" s="258"/>
      <c r="C33" s="258"/>
      <c r="D33" s="259"/>
      <c r="E33" s="259"/>
    </row>
    <row r="34" ht="15.75" customHeight="1" spans="1:5">
      <c r="A34" s="354" t="s">
        <v>89</v>
      </c>
      <c r="B34" s="258"/>
      <c r="C34" s="258"/>
      <c r="D34" s="259"/>
      <c r="E34" s="259"/>
    </row>
    <row r="35" ht="15.75" customHeight="1" spans="1:5">
      <c r="A35" s="354" t="s">
        <v>90</v>
      </c>
      <c r="B35" s="258"/>
      <c r="C35" s="258"/>
      <c r="D35" s="259"/>
      <c r="E35" s="259"/>
    </row>
    <row r="36" ht="15.75" customHeight="1" spans="1:5">
      <c r="A36" s="354" t="s">
        <v>138</v>
      </c>
      <c r="B36" s="258"/>
      <c r="C36" s="258"/>
      <c r="D36" s="259"/>
      <c r="E36" s="259"/>
    </row>
    <row r="37" ht="15.75" customHeight="1" spans="1:5">
      <c r="A37" s="354" t="s">
        <v>91</v>
      </c>
      <c r="B37" s="258"/>
      <c r="C37" s="258"/>
      <c r="D37" s="259"/>
      <c r="E37" s="259"/>
    </row>
    <row r="38" s="345" customFormat="1" ht="15.75" customHeight="1" spans="1:5">
      <c r="A38" s="355" t="s">
        <v>92</v>
      </c>
      <c r="B38" s="356"/>
      <c r="C38" s="356"/>
      <c r="D38" s="357"/>
      <c r="E38" s="357"/>
    </row>
    <row r="39" s="345" customFormat="1" ht="15.75" customHeight="1" spans="1:5">
      <c r="A39" s="355" t="s">
        <v>93</v>
      </c>
      <c r="B39" s="356"/>
      <c r="C39" s="356"/>
      <c r="D39" s="357"/>
      <c r="E39" s="357"/>
    </row>
    <row r="40" ht="15.75" customHeight="1" spans="1:5">
      <c r="A40" s="354" t="s">
        <v>94</v>
      </c>
      <c r="B40" s="258"/>
      <c r="C40" s="258"/>
      <c r="D40" s="259"/>
      <c r="E40" s="259"/>
    </row>
    <row r="41" ht="15.75" customHeight="1" spans="1:5">
      <c r="A41" s="354" t="s">
        <v>95</v>
      </c>
      <c r="B41" s="258"/>
      <c r="C41" s="258"/>
      <c r="D41" s="259"/>
      <c r="E41" s="259"/>
    </row>
    <row r="42" s="344" customFormat="1" ht="15.75" customHeight="1" spans="1:5">
      <c r="A42" s="254" t="s">
        <v>96</v>
      </c>
      <c r="B42" s="261"/>
      <c r="C42" s="261"/>
      <c r="D42" s="262"/>
      <c r="E42" s="262"/>
    </row>
    <row r="43" spans="1:5">
      <c r="A43" s="358"/>
      <c r="B43" s="358"/>
      <c r="C43" s="358"/>
      <c r="D43" s="358"/>
      <c r="E43" s="358"/>
    </row>
    <row r="44" spans="1:5">
      <c r="A44" s="359"/>
      <c r="B44" s="359"/>
      <c r="C44" s="359"/>
      <c r="D44" s="359"/>
      <c r="E44" s="359"/>
    </row>
    <row r="45" ht="30" customHeight="1" spans="1:5">
      <c r="A45" s="359"/>
      <c r="B45" s="359"/>
      <c r="C45" s="359"/>
      <c r="D45" s="359"/>
      <c r="E45" s="359"/>
    </row>
    <row r="46" ht="30" customHeight="1" spans="1:5">
      <c r="A46" s="359"/>
      <c r="B46" s="359"/>
      <c r="C46" s="359"/>
      <c r="D46" s="359"/>
      <c r="E46" s="359"/>
    </row>
    <row r="47" spans="1:5">
      <c r="A47" s="360"/>
      <c r="B47" s="360"/>
      <c r="C47" s="360"/>
      <c r="D47" s="360"/>
      <c r="E47" s="360"/>
    </row>
  </sheetData>
  <mergeCells count="6">
    <mergeCell ref="A2:E2"/>
    <mergeCell ref="A43:E43"/>
    <mergeCell ref="A44:E44"/>
    <mergeCell ref="A45:E45"/>
    <mergeCell ref="A46:E46"/>
    <mergeCell ref="A47:E47"/>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G12" sqref="G12"/>
    </sheetView>
  </sheetViews>
  <sheetFormatPr defaultColWidth="9" defaultRowHeight="14.25" outlineLevelCol="4"/>
  <cols>
    <col min="1" max="1" width="31" style="340" customWidth="1"/>
    <col min="2" max="2" width="10.25" style="340" customWidth="1"/>
    <col min="3" max="5" width="10.25" style="82" customWidth="1"/>
    <col min="6" max="250" width="9" style="82"/>
    <col min="251" max="251" width="27.625" style="82" customWidth="1"/>
    <col min="252" max="253" width="13.25" style="82" customWidth="1"/>
    <col min="254" max="254" width="10.75" style="82" customWidth="1"/>
    <col min="255" max="255" width="12.75" style="82" customWidth="1"/>
    <col min="256" max="256" width="9" style="82" hidden="1" customWidth="1"/>
    <col min="257" max="506" width="9" style="82"/>
    <col min="507" max="507" width="27.625" style="82" customWidth="1"/>
    <col min="508" max="509" width="13.25" style="82" customWidth="1"/>
    <col min="510" max="510" width="10.75" style="82" customWidth="1"/>
    <col min="511" max="511" width="12.75" style="82" customWidth="1"/>
    <col min="512" max="512" width="9" style="82" hidden="1" customWidth="1"/>
    <col min="513" max="762" width="9" style="82"/>
    <col min="763" max="763" width="27.625" style="82" customWidth="1"/>
    <col min="764" max="765" width="13.25" style="82" customWidth="1"/>
    <col min="766" max="766" width="10.75" style="82" customWidth="1"/>
    <col min="767" max="767" width="12.75" style="82" customWidth="1"/>
    <col min="768" max="768" width="9" style="82" hidden="1" customWidth="1"/>
    <col min="769" max="1018" width="9" style="82"/>
    <col min="1019" max="1019" width="27.625" style="82" customWidth="1"/>
    <col min="1020" max="1021" width="13.25" style="82" customWidth="1"/>
    <col min="1022" max="1022" width="10.75" style="82" customWidth="1"/>
    <col min="1023" max="1023" width="12.75" style="82" customWidth="1"/>
    <col min="1024" max="1024" width="9" style="82" hidden="1" customWidth="1"/>
    <col min="1025" max="1274" width="9" style="82"/>
    <col min="1275" max="1275" width="27.625" style="82" customWidth="1"/>
    <col min="1276" max="1277" width="13.25" style="82" customWidth="1"/>
    <col min="1278" max="1278" width="10.75" style="82" customWidth="1"/>
    <col min="1279" max="1279" width="12.75" style="82" customWidth="1"/>
    <col min="1280" max="1280" width="9" style="82" hidden="1" customWidth="1"/>
    <col min="1281" max="1530" width="9" style="82"/>
    <col min="1531" max="1531" width="27.625" style="82" customWidth="1"/>
    <col min="1532" max="1533" width="13.25" style="82" customWidth="1"/>
    <col min="1534" max="1534" width="10.75" style="82" customWidth="1"/>
    <col min="1535" max="1535" width="12.75" style="82" customWidth="1"/>
    <col min="1536" max="1536" width="9" style="82" hidden="1" customWidth="1"/>
    <col min="1537" max="1786" width="9" style="82"/>
    <col min="1787" max="1787" width="27.625" style="82" customWidth="1"/>
    <col min="1788" max="1789" width="13.25" style="82" customWidth="1"/>
    <col min="1790" max="1790" width="10.75" style="82" customWidth="1"/>
    <col min="1791" max="1791" width="12.75" style="82" customWidth="1"/>
    <col min="1792" max="1792" width="9" style="82" hidden="1" customWidth="1"/>
    <col min="1793" max="2042" width="9" style="82"/>
    <col min="2043" max="2043" width="27.625" style="82" customWidth="1"/>
    <col min="2044" max="2045" width="13.25" style="82" customWidth="1"/>
    <col min="2046" max="2046" width="10.75" style="82" customWidth="1"/>
    <col min="2047" max="2047" width="12.75" style="82" customWidth="1"/>
    <col min="2048" max="2048" width="9" style="82" hidden="1" customWidth="1"/>
    <col min="2049" max="2298" width="9" style="82"/>
    <col min="2299" max="2299" width="27.625" style="82" customWidth="1"/>
    <col min="2300" max="2301" width="13.25" style="82" customWidth="1"/>
    <col min="2302" max="2302" width="10.75" style="82" customWidth="1"/>
    <col min="2303" max="2303" width="12.75" style="82" customWidth="1"/>
    <col min="2304" max="2304" width="9" style="82" hidden="1" customWidth="1"/>
    <col min="2305" max="2554" width="9" style="82"/>
    <col min="2555" max="2555" width="27.625" style="82" customWidth="1"/>
    <col min="2556" max="2557" width="13.25" style="82" customWidth="1"/>
    <col min="2558" max="2558" width="10.75" style="82" customWidth="1"/>
    <col min="2559" max="2559" width="12.75" style="82" customWidth="1"/>
    <col min="2560" max="2560" width="9" style="82" hidden="1" customWidth="1"/>
    <col min="2561" max="2810" width="9" style="82"/>
    <col min="2811" max="2811" width="27.625" style="82" customWidth="1"/>
    <col min="2812" max="2813" width="13.25" style="82" customWidth="1"/>
    <col min="2814" max="2814" width="10.75" style="82" customWidth="1"/>
    <col min="2815" max="2815" width="12.75" style="82" customWidth="1"/>
    <col min="2816" max="2816" width="9" style="82" hidden="1" customWidth="1"/>
    <col min="2817" max="3066" width="9" style="82"/>
    <col min="3067" max="3067" width="27.625" style="82" customWidth="1"/>
    <col min="3068" max="3069" width="13.25" style="82" customWidth="1"/>
    <col min="3070" max="3070" width="10.75" style="82" customWidth="1"/>
    <col min="3071" max="3071" width="12.75" style="82" customWidth="1"/>
    <col min="3072" max="3072" width="9" style="82" hidden="1" customWidth="1"/>
    <col min="3073" max="3322" width="9" style="82"/>
    <col min="3323" max="3323" width="27.625" style="82" customWidth="1"/>
    <col min="3324" max="3325" width="13.25" style="82" customWidth="1"/>
    <col min="3326" max="3326" width="10.75" style="82" customWidth="1"/>
    <col min="3327" max="3327" width="12.75" style="82" customWidth="1"/>
    <col min="3328" max="3328" width="9" style="82" hidden="1" customWidth="1"/>
    <col min="3329" max="3578" width="9" style="82"/>
    <col min="3579" max="3579" width="27.625" style="82" customWidth="1"/>
    <col min="3580" max="3581" width="13.25" style="82" customWidth="1"/>
    <col min="3582" max="3582" width="10.75" style="82" customWidth="1"/>
    <col min="3583" max="3583" width="12.75" style="82" customWidth="1"/>
    <col min="3584" max="3584" width="9" style="82" hidden="1" customWidth="1"/>
    <col min="3585" max="3834" width="9" style="82"/>
    <col min="3835" max="3835" width="27.625" style="82" customWidth="1"/>
    <col min="3836" max="3837" width="13.25" style="82" customWidth="1"/>
    <col min="3838" max="3838" width="10.75" style="82" customWidth="1"/>
    <col min="3839" max="3839" width="12.75" style="82" customWidth="1"/>
    <col min="3840" max="3840" width="9" style="82" hidden="1" customWidth="1"/>
    <col min="3841" max="4090" width="9" style="82"/>
    <col min="4091" max="4091" width="27.625" style="82" customWidth="1"/>
    <col min="4092" max="4093" width="13.25" style="82" customWidth="1"/>
    <col min="4094" max="4094" width="10.75" style="82" customWidth="1"/>
    <col min="4095" max="4095" width="12.75" style="82" customWidth="1"/>
    <col min="4096" max="4096" width="9" style="82" hidden="1" customWidth="1"/>
    <col min="4097" max="4346" width="9" style="82"/>
    <col min="4347" max="4347" width="27.625" style="82" customWidth="1"/>
    <col min="4348" max="4349" width="13.25" style="82" customWidth="1"/>
    <col min="4350" max="4350" width="10.75" style="82" customWidth="1"/>
    <col min="4351" max="4351" width="12.75" style="82" customWidth="1"/>
    <col min="4352" max="4352" width="9" style="82" hidden="1" customWidth="1"/>
    <col min="4353" max="4602" width="9" style="82"/>
    <col min="4603" max="4603" width="27.625" style="82" customWidth="1"/>
    <col min="4604" max="4605" width="13.25" style="82" customWidth="1"/>
    <col min="4606" max="4606" width="10.75" style="82" customWidth="1"/>
    <col min="4607" max="4607" width="12.75" style="82" customWidth="1"/>
    <col min="4608" max="4608" width="9" style="82" hidden="1" customWidth="1"/>
    <col min="4609" max="4858" width="9" style="82"/>
    <col min="4859" max="4859" width="27.625" style="82" customWidth="1"/>
    <col min="4860" max="4861" width="13.25" style="82" customWidth="1"/>
    <col min="4862" max="4862" width="10.75" style="82" customWidth="1"/>
    <col min="4863" max="4863" width="12.75" style="82" customWidth="1"/>
    <col min="4864" max="4864" width="9" style="82" hidden="1" customWidth="1"/>
    <col min="4865" max="5114" width="9" style="82"/>
    <col min="5115" max="5115" width="27.625" style="82" customWidth="1"/>
    <col min="5116" max="5117" width="13.25" style="82" customWidth="1"/>
    <col min="5118" max="5118" width="10.75" style="82" customWidth="1"/>
    <col min="5119" max="5119" width="12.75" style="82" customWidth="1"/>
    <col min="5120" max="5120" width="9" style="82" hidden="1" customWidth="1"/>
    <col min="5121" max="5370" width="9" style="82"/>
    <col min="5371" max="5371" width="27.625" style="82" customWidth="1"/>
    <col min="5372" max="5373" width="13.25" style="82" customWidth="1"/>
    <col min="5374" max="5374" width="10.75" style="82" customWidth="1"/>
    <col min="5375" max="5375" width="12.75" style="82" customWidth="1"/>
    <col min="5376" max="5376" width="9" style="82" hidden="1" customWidth="1"/>
    <col min="5377" max="5626" width="9" style="82"/>
    <col min="5627" max="5627" width="27.625" style="82" customWidth="1"/>
    <col min="5628" max="5629" width="13.25" style="82" customWidth="1"/>
    <col min="5630" max="5630" width="10.75" style="82" customWidth="1"/>
    <col min="5631" max="5631" width="12.75" style="82" customWidth="1"/>
    <col min="5632" max="5632" width="9" style="82" hidden="1" customWidth="1"/>
    <col min="5633" max="5882" width="9" style="82"/>
    <col min="5883" max="5883" width="27.625" style="82" customWidth="1"/>
    <col min="5884" max="5885" width="13.25" style="82" customWidth="1"/>
    <col min="5886" max="5886" width="10.75" style="82" customWidth="1"/>
    <col min="5887" max="5887" width="12.75" style="82" customWidth="1"/>
    <col min="5888" max="5888" width="9" style="82" hidden="1" customWidth="1"/>
    <col min="5889" max="6138" width="9" style="82"/>
    <col min="6139" max="6139" width="27.625" style="82" customWidth="1"/>
    <col min="6140" max="6141" width="13.25" style="82" customWidth="1"/>
    <col min="6142" max="6142" width="10.75" style="82" customWidth="1"/>
    <col min="6143" max="6143" width="12.75" style="82" customWidth="1"/>
    <col min="6144" max="6144" width="9" style="82" hidden="1" customWidth="1"/>
    <col min="6145" max="6394" width="9" style="82"/>
    <col min="6395" max="6395" width="27.625" style="82" customWidth="1"/>
    <col min="6396" max="6397" width="13.25" style="82" customWidth="1"/>
    <col min="6398" max="6398" width="10.75" style="82" customWidth="1"/>
    <col min="6399" max="6399" width="12.75" style="82" customWidth="1"/>
    <col min="6400" max="6400" width="9" style="82" hidden="1" customWidth="1"/>
    <col min="6401" max="6650" width="9" style="82"/>
    <col min="6651" max="6651" width="27.625" style="82" customWidth="1"/>
    <col min="6652" max="6653" width="13.25" style="82" customWidth="1"/>
    <col min="6654" max="6654" width="10.75" style="82" customWidth="1"/>
    <col min="6655" max="6655" width="12.75" style="82" customWidth="1"/>
    <col min="6656" max="6656" width="9" style="82" hidden="1" customWidth="1"/>
    <col min="6657" max="6906" width="9" style="82"/>
    <col min="6907" max="6907" width="27.625" style="82" customWidth="1"/>
    <col min="6908" max="6909" width="13.25" style="82" customWidth="1"/>
    <col min="6910" max="6910" width="10.75" style="82" customWidth="1"/>
    <col min="6911" max="6911" width="12.75" style="82" customWidth="1"/>
    <col min="6912" max="6912" width="9" style="82" hidden="1" customWidth="1"/>
    <col min="6913" max="7162" width="9" style="82"/>
    <col min="7163" max="7163" width="27.625" style="82" customWidth="1"/>
    <col min="7164" max="7165" width="13.25" style="82" customWidth="1"/>
    <col min="7166" max="7166" width="10.75" style="82" customWidth="1"/>
    <col min="7167" max="7167" width="12.75" style="82" customWidth="1"/>
    <col min="7168" max="7168" width="9" style="82" hidden="1" customWidth="1"/>
    <col min="7169" max="7418" width="9" style="82"/>
    <col min="7419" max="7419" width="27.625" style="82" customWidth="1"/>
    <col min="7420" max="7421" width="13.25" style="82" customWidth="1"/>
    <col min="7422" max="7422" width="10.75" style="82" customWidth="1"/>
    <col min="7423" max="7423" width="12.75" style="82" customWidth="1"/>
    <col min="7424" max="7424" width="9" style="82" hidden="1" customWidth="1"/>
    <col min="7425" max="7674" width="9" style="82"/>
    <col min="7675" max="7675" width="27.625" style="82" customWidth="1"/>
    <col min="7676" max="7677" width="13.25" style="82" customWidth="1"/>
    <col min="7678" max="7678" width="10.75" style="82" customWidth="1"/>
    <col min="7679" max="7679" width="12.75" style="82" customWidth="1"/>
    <col min="7680" max="7680" width="9" style="82" hidden="1" customWidth="1"/>
    <col min="7681" max="7930" width="9" style="82"/>
    <col min="7931" max="7931" width="27.625" style="82" customWidth="1"/>
    <col min="7932" max="7933" width="13.25" style="82" customWidth="1"/>
    <col min="7934" max="7934" width="10.75" style="82" customWidth="1"/>
    <col min="7935" max="7935" width="12.75" style="82" customWidth="1"/>
    <col min="7936" max="7936" width="9" style="82" hidden="1" customWidth="1"/>
    <col min="7937" max="8186" width="9" style="82"/>
    <col min="8187" max="8187" width="27.625" style="82" customWidth="1"/>
    <col min="8188" max="8189" width="13.25" style="82" customWidth="1"/>
    <col min="8190" max="8190" width="10.75" style="82" customWidth="1"/>
    <col min="8191" max="8191" width="12.75" style="82" customWidth="1"/>
    <col min="8192" max="8192" width="9" style="82" hidden="1" customWidth="1"/>
    <col min="8193" max="8442" width="9" style="82"/>
    <col min="8443" max="8443" width="27.625" style="82" customWidth="1"/>
    <col min="8444" max="8445" width="13.25" style="82" customWidth="1"/>
    <col min="8446" max="8446" width="10.75" style="82" customWidth="1"/>
    <col min="8447" max="8447" width="12.75" style="82" customWidth="1"/>
    <col min="8448" max="8448" width="9" style="82" hidden="1" customWidth="1"/>
    <col min="8449" max="8698" width="9" style="82"/>
    <col min="8699" max="8699" width="27.625" style="82" customWidth="1"/>
    <col min="8700" max="8701" width="13.25" style="82" customWidth="1"/>
    <col min="8702" max="8702" width="10.75" style="82" customWidth="1"/>
    <col min="8703" max="8703" width="12.75" style="82" customWidth="1"/>
    <col min="8704" max="8704" width="9" style="82" hidden="1" customWidth="1"/>
    <col min="8705" max="8954" width="9" style="82"/>
    <col min="8955" max="8955" width="27.625" style="82" customWidth="1"/>
    <col min="8956" max="8957" width="13.25" style="82" customWidth="1"/>
    <col min="8958" max="8958" width="10.75" style="82" customWidth="1"/>
    <col min="8959" max="8959" width="12.75" style="82" customWidth="1"/>
    <col min="8960" max="8960" width="9" style="82" hidden="1" customWidth="1"/>
    <col min="8961" max="9210" width="9" style="82"/>
    <col min="9211" max="9211" width="27.625" style="82" customWidth="1"/>
    <col min="9212" max="9213" width="13.25" style="82" customWidth="1"/>
    <col min="9214" max="9214" width="10.75" style="82" customWidth="1"/>
    <col min="9215" max="9215" width="12.75" style="82" customWidth="1"/>
    <col min="9216" max="9216" width="9" style="82" hidden="1" customWidth="1"/>
    <col min="9217" max="9466" width="9" style="82"/>
    <col min="9467" max="9467" width="27.625" style="82" customWidth="1"/>
    <col min="9468" max="9469" width="13.25" style="82" customWidth="1"/>
    <col min="9470" max="9470" width="10.75" style="82" customWidth="1"/>
    <col min="9471" max="9471" width="12.75" style="82" customWidth="1"/>
    <col min="9472" max="9472" width="9" style="82" hidden="1" customWidth="1"/>
    <col min="9473" max="9722" width="9" style="82"/>
    <col min="9723" max="9723" width="27.625" style="82" customWidth="1"/>
    <col min="9724" max="9725" width="13.25" style="82" customWidth="1"/>
    <col min="9726" max="9726" width="10.75" style="82" customWidth="1"/>
    <col min="9727" max="9727" width="12.75" style="82" customWidth="1"/>
    <col min="9728" max="9728" width="9" style="82" hidden="1" customWidth="1"/>
    <col min="9729" max="9978" width="9" style="82"/>
    <col min="9979" max="9979" width="27.625" style="82" customWidth="1"/>
    <col min="9980" max="9981" width="13.25" style="82" customWidth="1"/>
    <col min="9982" max="9982" width="10.75" style="82" customWidth="1"/>
    <col min="9983" max="9983" width="12.75" style="82" customWidth="1"/>
    <col min="9984" max="9984" width="9" style="82" hidden="1" customWidth="1"/>
    <col min="9985" max="10234" width="9" style="82"/>
    <col min="10235" max="10235" width="27.625" style="82" customWidth="1"/>
    <col min="10236" max="10237" width="13.25" style="82" customWidth="1"/>
    <col min="10238" max="10238" width="10.75" style="82" customWidth="1"/>
    <col min="10239" max="10239" width="12.75" style="82" customWidth="1"/>
    <col min="10240" max="10240" width="9" style="82" hidden="1" customWidth="1"/>
    <col min="10241" max="10490" width="9" style="82"/>
    <col min="10491" max="10491" width="27.625" style="82" customWidth="1"/>
    <col min="10492" max="10493" width="13.25" style="82" customWidth="1"/>
    <col min="10494" max="10494" width="10.75" style="82" customWidth="1"/>
    <col min="10495" max="10495" width="12.75" style="82" customWidth="1"/>
    <col min="10496" max="10496" width="9" style="82" hidden="1" customWidth="1"/>
    <col min="10497" max="10746" width="9" style="82"/>
    <col min="10747" max="10747" width="27.625" style="82" customWidth="1"/>
    <col min="10748" max="10749" width="13.25" style="82" customWidth="1"/>
    <col min="10750" max="10750" width="10.75" style="82" customWidth="1"/>
    <col min="10751" max="10751" width="12.75" style="82" customWidth="1"/>
    <col min="10752" max="10752" width="9" style="82" hidden="1" customWidth="1"/>
    <col min="10753" max="11002" width="9" style="82"/>
    <col min="11003" max="11003" width="27.625" style="82" customWidth="1"/>
    <col min="11004" max="11005" width="13.25" style="82" customWidth="1"/>
    <col min="11006" max="11006" width="10.75" style="82" customWidth="1"/>
    <col min="11007" max="11007" width="12.75" style="82" customWidth="1"/>
    <col min="11008" max="11008" width="9" style="82" hidden="1" customWidth="1"/>
    <col min="11009" max="11258" width="9" style="82"/>
    <col min="11259" max="11259" width="27.625" style="82" customWidth="1"/>
    <col min="11260" max="11261" width="13.25" style="82" customWidth="1"/>
    <col min="11262" max="11262" width="10.75" style="82" customWidth="1"/>
    <col min="11263" max="11263" width="12.75" style="82" customWidth="1"/>
    <col min="11264" max="11264" width="9" style="82" hidden="1" customWidth="1"/>
    <col min="11265" max="11514" width="9" style="82"/>
    <col min="11515" max="11515" width="27.625" style="82" customWidth="1"/>
    <col min="11516" max="11517" width="13.25" style="82" customWidth="1"/>
    <col min="11518" max="11518" width="10.75" style="82" customWidth="1"/>
    <col min="11519" max="11519" width="12.75" style="82" customWidth="1"/>
    <col min="11520" max="11520" width="9" style="82" hidden="1" customWidth="1"/>
    <col min="11521" max="11770" width="9" style="82"/>
    <col min="11771" max="11771" width="27.625" style="82" customWidth="1"/>
    <col min="11772" max="11773" width="13.25" style="82" customWidth="1"/>
    <col min="11774" max="11774" width="10.75" style="82" customWidth="1"/>
    <col min="11775" max="11775" width="12.75" style="82" customWidth="1"/>
    <col min="11776" max="11776" width="9" style="82" hidden="1" customWidth="1"/>
    <col min="11777" max="12026" width="9" style="82"/>
    <col min="12027" max="12027" width="27.625" style="82" customWidth="1"/>
    <col min="12028" max="12029" width="13.25" style="82" customWidth="1"/>
    <col min="12030" max="12030" width="10.75" style="82" customWidth="1"/>
    <col min="12031" max="12031" width="12.75" style="82" customWidth="1"/>
    <col min="12032" max="12032" width="9" style="82" hidden="1" customWidth="1"/>
    <col min="12033" max="12282" width="9" style="82"/>
    <col min="12283" max="12283" width="27.625" style="82" customWidth="1"/>
    <col min="12284" max="12285" width="13.25" style="82" customWidth="1"/>
    <col min="12286" max="12286" width="10.75" style="82" customWidth="1"/>
    <col min="12287" max="12287" width="12.75" style="82" customWidth="1"/>
    <col min="12288" max="12288" width="9" style="82" hidden="1" customWidth="1"/>
    <col min="12289" max="12538" width="9" style="82"/>
    <col min="12539" max="12539" width="27.625" style="82" customWidth="1"/>
    <col min="12540" max="12541" width="13.25" style="82" customWidth="1"/>
    <col min="12542" max="12542" width="10.75" style="82" customWidth="1"/>
    <col min="12543" max="12543" width="12.75" style="82" customWidth="1"/>
    <col min="12544" max="12544" width="9" style="82" hidden="1" customWidth="1"/>
    <col min="12545" max="12794" width="9" style="82"/>
    <col min="12795" max="12795" width="27.625" style="82" customWidth="1"/>
    <col min="12796" max="12797" width="13.25" style="82" customWidth="1"/>
    <col min="12798" max="12798" width="10.75" style="82" customWidth="1"/>
    <col min="12799" max="12799" width="12.75" style="82" customWidth="1"/>
    <col min="12800" max="12800" width="9" style="82" hidden="1" customWidth="1"/>
    <col min="12801" max="13050" width="9" style="82"/>
    <col min="13051" max="13051" width="27.625" style="82" customWidth="1"/>
    <col min="13052" max="13053" width="13.25" style="82" customWidth="1"/>
    <col min="13054" max="13054" width="10.75" style="82" customWidth="1"/>
    <col min="13055" max="13055" width="12.75" style="82" customWidth="1"/>
    <col min="13056" max="13056" width="9" style="82" hidden="1" customWidth="1"/>
    <col min="13057" max="13306" width="9" style="82"/>
    <col min="13307" max="13307" width="27.625" style="82" customWidth="1"/>
    <col min="13308" max="13309" width="13.25" style="82" customWidth="1"/>
    <col min="13310" max="13310" width="10.75" style="82" customWidth="1"/>
    <col min="13311" max="13311" width="12.75" style="82" customWidth="1"/>
    <col min="13312" max="13312" width="9" style="82" hidden="1" customWidth="1"/>
    <col min="13313" max="13562" width="9" style="82"/>
    <col min="13563" max="13563" width="27.625" style="82" customWidth="1"/>
    <col min="13564" max="13565" width="13.25" style="82" customWidth="1"/>
    <col min="13566" max="13566" width="10.75" style="82" customWidth="1"/>
    <col min="13567" max="13567" width="12.75" style="82" customWidth="1"/>
    <col min="13568" max="13568" width="9" style="82" hidden="1" customWidth="1"/>
    <col min="13569" max="13818" width="9" style="82"/>
    <col min="13819" max="13819" width="27.625" style="82" customWidth="1"/>
    <col min="13820" max="13821" width="13.25" style="82" customWidth="1"/>
    <col min="13822" max="13822" width="10.75" style="82" customWidth="1"/>
    <col min="13823" max="13823" width="12.75" style="82" customWidth="1"/>
    <col min="13824" max="13824" width="9" style="82" hidden="1" customWidth="1"/>
    <col min="13825" max="14074" width="9" style="82"/>
    <col min="14075" max="14075" width="27.625" style="82" customWidth="1"/>
    <col min="14076" max="14077" width="13.25" style="82" customWidth="1"/>
    <col min="14078" max="14078" width="10.75" style="82" customWidth="1"/>
    <col min="14079" max="14079" width="12.75" style="82" customWidth="1"/>
    <col min="14080" max="14080" width="9" style="82" hidden="1" customWidth="1"/>
    <col min="14081" max="14330" width="9" style="82"/>
    <col min="14331" max="14331" width="27.625" style="82" customWidth="1"/>
    <col min="14332" max="14333" width="13.25" style="82" customWidth="1"/>
    <col min="14334" max="14334" width="10.75" style="82" customWidth="1"/>
    <col min="14335" max="14335" width="12.75" style="82" customWidth="1"/>
    <col min="14336" max="14336" width="9" style="82" hidden="1" customWidth="1"/>
    <col min="14337" max="14586" width="9" style="82"/>
    <col min="14587" max="14587" width="27.625" style="82" customWidth="1"/>
    <col min="14588" max="14589" width="13.25" style="82" customWidth="1"/>
    <col min="14590" max="14590" width="10.75" style="82" customWidth="1"/>
    <col min="14591" max="14591" width="12.75" style="82" customWidth="1"/>
    <col min="14592" max="14592" width="9" style="82" hidden="1" customWidth="1"/>
    <col min="14593" max="14842" width="9" style="82"/>
    <col min="14843" max="14843" width="27.625" style="82" customWidth="1"/>
    <col min="14844" max="14845" width="13.25" style="82" customWidth="1"/>
    <col min="14846" max="14846" width="10.75" style="82" customWidth="1"/>
    <col min="14847" max="14847" width="12.75" style="82" customWidth="1"/>
    <col min="14848" max="14848" width="9" style="82" hidden="1" customWidth="1"/>
    <col min="14849" max="15098" width="9" style="82"/>
    <col min="15099" max="15099" width="27.625" style="82" customWidth="1"/>
    <col min="15100" max="15101" width="13.25" style="82" customWidth="1"/>
    <col min="15102" max="15102" width="10.75" style="82" customWidth="1"/>
    <col min="15103" max="15103" width="12.75" style="82" customWidth="1"/>
    <col min="15104" max="15104" width="9" style="82" hidden="1" customWidth="1"/>
    <col min="15105" max="15354" width="9" style="82"/>
    <col min="15355" max="15355" width="27.625" style="82" customWidth="1"/>
    <col min="15356" max="15357" width="13.25" style="82" customWidth="1"/>
    <col min="15358" max="15358" width="10.75" style="82" customWidth="1"/>
    <col min="15359" max="15359" width="12.75" style="82" customWidth="1"/>
    <col min="15360" max="15360" width="9" style="82" hidden="1" customWidth="1"/>
    <col min="15361" max="15610" width="9" style="82"/>
    <col min="15611" max="15611" width="27.625" style="82" customWidth="1"/>
    <col min="15612" max="15613" width="13.25" style="82" customWidth="1"/>
    <col min="15614" max="15614" width="10.75" style="82" customWidth="1"/>
    <col min="15615" max="15615" width="12.75" style="82" customWidth="1"/>
    <col min="15616" max="15616" width="9" style="82" hidden="1" customWidth="1"/>
    <col min="15617" max="15866" width="9" style="82"/>
    <col min="15867" max="15867" width="27.625" style="82" customWidth="1"/>
    <col min="15868" max="15869" width="13.25" style="82" customWidth="1"/>
    <col min="15870" max="15870" width="10.75" style="82" customWidth="1"/>
    <col min="15871" max="15871" width="12.75" style="82" customWidth="1"/>
    <col min="15872" max="15872" width="9" style="82" hidden="1" customWidth="1"/>
    <col min="15873" max="16122" width="9" style="82"/>
    <col min="16123" max="16123" width="27.625" style="82" customWidth="1"/>
    <col min="16124" max="16125" width="13.25" style="82" customWidth="1"/>
    <col min="16126" max="16126" width="10.75" style="82" customWidth="1"/>
    <col min="16127" max="16127" width="12.75" style="82" customWidth="1"/>
    <col min="16128" max="16128" width="9" style="82" hidden="1" customWidth="1"/>
    <col min="16129" max="16379" width="9" style="82"/>
    <col min="16380" max="16380" width="9" style="82" customWidth="1"/>
    <col min="16381" max="16384" width="9" style="82"/>
  </cols>
  <sheetData>
    <row r="1" ht="20.25" spans="1:5">
      <c r="A1" s="326" t="s">
        <v>97</v>
      </c>
      <c r="B1" s="326"/>
      <c r="C1" s="326"/>
      <c r="D1" s="326"/>
      <c r="E1" s="326"/>
    </row>
    <row r="2" ht="15" customHeight="1" spans="1:5">
      <c r="A2" s="341"/>
      <c r="E2" s="342" t="s">
        <v>54</v>
      </c>
    </row>
    <row r="3" ht="61.5" customHeight="1" spans="1:5">
      <c r="A3" s="184" t="s">
        <v>55</v>
      </c>
      <c r="B3" s="160" t="s">
        <v>56</v>
      </c>
      <c r="C3" s="185" t="s">
        <v>57</v>
      </c>
      <c r="D3" s="160" t="s">
        <v>58</v>
      </c>
      <c r="E3" s="160" t="s">
        <v>59</v>
      </c>
    </row>
    <row r="4" ht="23" customHeight="1" spans="1:5">
      <c r="A4" s="343" t="s">
        <v>98</v>
      </c>
      <c r="B4" s="187">
        <v>22498</v>
      </c>
      <c r="C4" s="187">
        <v>21271</v>
      </c>
      <c r="D4" s="188">
        <f t="shared" ref="D4:D19" si="0">C4/B4*100</f>
        <v>94.5</v>
      </c>
      <c r="E4" s="188">
        <v>111.1</v>
      </c>
    </row>
    <row r="5" ht="23" customHeight="1" spans="1:5">
      <c r="A5" s="343" t="s">
        <v>99</v>
      </c>
      <c r="B5" s="187">
        <v>0</v>
      </c>
      <c r="C5" s="187">
        <v>0</v>
      </c>
      <c r="D5" s="188"/>
      <c r="E5" s="188"/>
    </row>
    <row r="6" ht="23" customHeight="1" spans="1:5">
      <c r="A6" s="343" t="s">
        <v>100</v>
      </c>
      <c r="B6" s="187">
        <v>607</v>
      </c>
      <c r="C6" s="187">
        <v>602</v>
      </c>
      <c r="D6" s="188">
        <f t="shared" si="0"/>
        <v>99.2</v>
      </c>
      <c r="E6" s="188">
        <v>128.6</v>
      </c>
    </row>
    <row r="7" ht="23" customHeight="1" spans="1:5">
      <c r="A7" s="343" t="s">
        <v>101</v>
      </c>
      <c r="B7" s="187">
        <v>12139</v>
      </c>
      <c r="C7" s="187">
        <v>12079</v>
      </c>
      <c r="D7" s="188">
        <f t="shared" si="0"/>
        <v>99.5</v>
      </c>
      <c r="E7" s="188">
        <v>93.6</v>
      </c>
    </row>
    <row r="8" ht="23" customHeight="1" spans="1:5">
      <c r="A8" s="343" t="s">
        <v>102</v>
      </c>
      <c r="B8" s="187">
        <v>56208</v>
      </c>
      <c r="C8" s="187">
        <v>55504</v>
      </c>
      <c r="D8" s="188">
        <f t="shared" si="0"/>
        <v>98.7</v>
      </c>
      <c r="E8" s="188">
        <v>109.6</v>
      </c>
    </row>
    <row r="9" ht="23" customHeight="1" spans="1:5">
      <c r="A9" s="343" t="s">
        <v>103</v>
      </c>
      <c r="B9" s="187">
        <v>951</v>
      </c>
      <c r="C9" s="187">
        <v>889</v>
      </c>
      <c r="D9" s="188">
        <f t="shared" si="0"/>
        <v>93.5</v>
      </c>
      <c r="E9" s="188">
        <v>142.9</v>
      </c>
    </row>
    <row r="10" ht="23" customHeight="1" spans="1:5">
      <c r="A10" s="343" t="s">
        <v>104</v>
      </c>
      <c r="B10" s="187">
        <v>2795</v>
      </c>
      <c r="C10" s="187">
        <v>2795</v>
      </c>
      <c r="D10" s="188">
        <f t="shared" si="0"/>
        <v>100</v>
      </c>
      <c r="E10" s="188">
        <v>98.1</v>
      </c>
    </row>
    <row r="11" ht="23" customHeight="1" spans="1:5">
      <c r="A11" s="343" t="s">
        <v>105</v>
      </c>
      <c r="B11" s="187">
        <v>65386</v>
      </c>
      <c r="C11" s="187">
        <v>64269</v>
      </c>
      <c r="D11" s="188">
        <f t="shared" si="0"/>
        <v>98.3</v>
      </c>
      <c r="E11" s="188">
        <v>106.8</v>
      </c>
    </row>
    <row r="12" ht="23" customHeight="1" spans="1:5">
      <c r="A12" s="343" t="s">
        <v>106</v>
      </c>
      <c r="B12" s="187">
        <v>29627</v>
      </c>
      <c r="C12" s="187">
        <v>29383</v>
      </c>
      <c r="D12" s="188">
        <f t="shared" si="0"/>
        <v>99.2</v>
      </c>
      <c r="E12" s="188">
        <v>98.8</v>
      </c>
    </row>
    <row r="13" ht="23" customHeight="1" spans="1:5">
      <c r="A13" s="343" t="s">
        <v>107</v>
      </c>
      <c r="B13" s="187">
        <v>13727</v>
      </c>
      <c r="C13" s="187">
        <v>9699</v>
      </c>
      <c r="D13" s="188">
        <f t="shared" si="0"/>
        <v>70.7</v>
      </c>
      <c r="E13" s="188">
        <v>84.2</v>
      </c>
    </row>
    <row r="14" ht="23" customHeight="1" spans="1:5">
      <c r="A14" s="343" t="s">
        <v>108</v>
      </c>
      <c r="B14" s="187">
        <v>39082</v>
      </c>
      <c r="C14" s="187">
        <v>38662</v>
      </c>
      <c r="D14" s="188">
        <f t="shared" si="0"/>
        <v>98.9</v>
      </c>
      <c r="E14" s="188">
        <v>273.1</v>
      </c>
    </row>
    <row r="15" ht="23" customHeight="1" spans="1:5">
      <c r="A15" s="343" t="s">
        <v>109</v>
      </c>
      <c r="B15" s="187">
        <v>61064</v>
      </c>
      <c r="C15" s="187">
        <v>58197</v>
      </c>
      <c r="D15" s="188">
        <f t="shared" si="0"/>
        <v>95.3</v>
      </c>
      <c r="E15" s="188">
        <v>130</v>
      </c>
    </row>
    <row r="16" ht="23" customHeight="1" spans="1:5">
      <c r="A16" s="343" t="s">
        <v>110</v>
      </c>
      <c r="B16" s="187">
        <v>24135</v>
      </c>
      <c r="C16" s="187">
        <v>23321</v>
      </c>
      <c r="D16" s="188">
        <f t="shared" si="0"/>
        <v>96.6</v>
      </c>
      <c r="E16" s="188">
        <v>154</v>
      </c>
    </row>
    <row r="17" ht="23" customHeight="1" spans="1:5">
      <c r="A17" s="343" t="s">
        <v>111</v>
      </c>
      <c r="B17" s="187">
        <v>2190</v>
      </c>
      <c r="C17" s="187">
        <v>2140</v>
      </c>
      <c r="D17" s="188">
        <f t="shared" si="0"/>
        <v>97.7</v>
      </c>
      <c r="E17" s="188">
        <v>64.9</v>
      </c>
    </row>
    <row r="18" ht="23" customHeight="1" spans="1:5">
      <c r="A18" s="343" t="s">
        <v>112</v>
      </c>
      <c r="B18" s="187">
        <v>4690</v>
      </c>
      <c r="C18" s="187">
        <v>4564</v>
      </c>
      <c r="D18" s="188">
        <f t="shared" si="0"/>
        <v>97.3</v>
      </c>
      <c r="E18" s="188">
        <v>249.9</v>
      </c>
    </row>
    <row r="19" ht="23" customHeight="1" spans="1:5">
      <c r="A19" s="343" t="s">
        <v>113</v>
      </c>
      <c r="B19" s="187">
        <v>141</v>
      </c>
      <c r="C19" s="187">
        <v>141</v>
      </c>
      <c r="D19" s="188">
        <f t="shared" si="0"/>
        <v>100</v>
      </c>
      <c r="E19" s="188"/>
    </row>
    <row r="20" ht="23" customHeight="1" spans="1:5">
      <c r="A20" s="343" t="s">
        <v>114</v>
      </c>
      <c r="B20" s="187">
        <v>0</v>
      </c>
      <c r="C20" s="187"/>
      <c r="D20" s="188"/>
      <c r="E20" s="188"/>
    </row>
    <row r="21" ht="23" customHeight="1" spans="1:5">
      <c r="A21" s="343" t="s">
        <v>115</v>
      </c>
      <c r="B21" s="187">
        <v>5068</v>
      </c>
      <c r="C21" s="187">
        <v>5068</v>
      </c>
      <c r="D21" s="188">
        <f t="shared" ref="D21:D23" si="1">C21/B21*100</f>
        <v>100</v>
      </c>
      <c r="E21" s="188">
        <v>136.4</v>
      </c>
    </row>
    <row r="22" ht="23" customHeight="1" spans="1:5">
      <c r="A22" s="343" t="s">
        <v>116</v>
      </c>
      <c r="B22" s="187">
        <v>1147</v>
      </c>
      <c r="C22" s="187">
        <v>1147</v>
      </c>
      <c r="D22" s="188">
        <f t="shared" si="1"/>
        <v>100</v>
      </c>
      <c r="E22" s="188">
        <v>35.1</v>
      </c>
    </row>
    <row r="23" ht="23" customHeight="1" spans="1:5">
      <c r="A23" s="343" t="s">
        <v>117</v>
      </c>
      <c r="B23" s="187">
        <v>1000</v>
      </c>
      <c r="C23" s="187">
        <v>855</v>
      </c>
      <c r="D23" s="188">
        <f t="shared" si="1"/>
        <v>85.5</v>
      </c>
      <c r="E23" s="188">
        <v>112.8</v>
      </c>
    </row>
    <row r="24" ht="23" customHeight="1" spans="1:5">
      <c r="A24" s="343" t="s">
        <v>118</v>
      </c>
      <c r="B24" s="187">
        <v>0</v>
      </c>
      <c r="C24" s="187">
        <v>0</v>
      </c>
      <c r="D24" s="188"/>
      <c r="E24" s="188"/>
    </row>
    <row r="25" ht="23" customHeight="1" spans="1:5">
      <c r="A25" s="343" t="s">
        <v>119</v>
      </c>
      <c r="B25" s="187">
        <v>20789</v>
      </c>
      <c r="C25" s="187">
        <v>18368</v>
      </c>
      <c r="D25" s="188">
        <f t="shared" ref="D25:D28" si="2">C25/B25*100</f>
        <v>88.4</v>
      </c>
      <c r="E25" s="188">
        <v>179.8</v>
      </c>
    </row>
    <row r="26" ht="23" customHeight="1" spans="1:5">
      <c r="A26" s="343" t="s">
        <v>120</v>
      </c>
      <c r="B26" s="187">
        <v>2458</v>
      </c>
      <c r="C26" s="187">
        <v>2458</v>
      </c>
      <c r="D26" s="188">
        <f t="shared" si="2"/>
        <v>100</v>
      </c>
      <c r="E26" s="188">
        <v>140.7</v>
      </c>
    </row>
    <row r="27" ht="23" customHeight="1" spans="1:5">
      <c r="A27" s="343" t="s">
        <v>121</v>
      </c>
      <c r="B27" s="187">
        <v>112</v>
      </c>
      <c r="C27" s="187">
        <v>112</v>
      </c>
      <c r="D27" s="188">
        <f t="shared" si="2"/>
        <v>100</v>
      </c>
      <c r="E27" s="188">
        <v>329.4</v>
      </c>
    </row>
    <row r="28" s="99" customFormat="1" ht="20" customHeight="1" spans="1:5">
      <c r="A28" s="185" t="s">
        <v>122</v>
      </c>
      <c r="B28" s="190">
        <f>SUM(B4:B27)</f>
        <v>365814</v>
      </c>
      <c r="C28" s="190">
        <f>SUM(C4:C27)</f>
        <v>351524</v>
      </c>
      <c r="D28" s="191">
        <f t="shared" si="2"/>
        <v>96.1</v>
      </c>
      <c r="E28" s="191">
        <v>122.5</v>
      </c>
    </row>
  </sheetData>
  <mergeCells count="1">
    <mergeCell ref="A1:E1"/>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7"/>
  <sheetViews>
    <sheetView workbookViewId="0">
      <selection activeCell="A1" sqref="A1:C1"/>
    </sheetView>
  </sheetViews>
  <sheetFormatPr defaultColWidth="9" defaultRowHeight="14.25" outlineLevelCol="2"/>
  <cols>
    <col min="1" max="1" width="37.875" style="331" customWidth="1"/>
    <col min="2" max="2" width="21.875" style="331" customWidth="1"/>
    <col min="3" max="3" width="12.875" style="17" customWidth="1"/>
    <col min="4" max="233" width="9" style="17"/>
    <col min="234" max="234" width="54.5" style="17" customWidth="1"/>
    <col min="235" max="235" width="16.75" style="17" customWidth="1"/>
    <col min="236" max="489" width="9" style="17"/>
    <col min="490" max="490" width="54.5" style="17" customWidth="1"/>
    <col min="491" max="491" width="16.75" style="17" customWidth="1"/>
    <col min="492" max="745" width="9" style="17"/>
    <col min="746" max="746" width="54.5" style="17" customWidth="1"/>
    <col min="747" max="747" width="16.75" style="17" customWidth="1"/>
    <col min="748" max="1001" width="9" style="17"/>
    <col min="1002" max="1002" width="54.5" style="17" customWidth="1"/>
    <col min="1003" max="1003" width="16.75" style="17" customWidth="1"/>
    <col min="1004" max="1257" width="9" style="17"/>
    <col min="1258" max="1258" width="54.5" style="17" customWidth="1"/>
    <col min="1259" max="1259" width="16.75" style="17" customWidth="1"/>
    <col min="1260" max="1513" width="9" style="17"/>
    <col min="1514" max="1514" width="54.5" style="17" customWidth="1"/>
    <col min="1515" max="1515" width="16.75" style="17" customWidth="1"/>
    <col min="1516" max="1769" width="9" style="17"/>
    <col min="1770" max="1770" width="54.5" style="17" customWidth="1"/>
    <col min="1771" max="1771" width="16.75" style="17" customWidth="1"/>
    <col min="1772" max="2025" width="9" style="17"/>
    <col min="2026" max="2026" width="54.5" style="17" customWidth="1"/>
    <col min="2027" max="2027" width="16.75" style="17" customWidth="1"/>
    <col min="2028" max="2281" width="9" style="17"/>
    <col min="2282" max="2282" width="54.5" style="17" customWidth="1"/>
    <col min="2283" max="2283" width="16.75" style="17" customWidth="1"/>
    <col min="2284" max="2537" width="9" style="17"/>
    <col min="2538" max="2538" width="54.5" style="17" customWidth="1"/>
    <col min="2539" max="2539" width="16.75" style="17" customWidth="1"/>
    <col min="2540" max="2793" width="9" style="17"/>
    <col min="2794" max="2794" width="54.5" style="17" customWidth="1"/>
    <col min="2795" max="2795" width="16.75" style="17" customWidth="1"/>
    <col min="2796" max="3049" width="9" style="17"/>
    <col min="3050" max="3050" width="54.5" style="17" customWidth="1"/>
    <col min="3051" max="3051" width="16.75" style="17" customWidth="1"/>
    <col min="3052" max="3305" width="9" style="17"/>
    <col min="3306" max="3306" width="54.5" style="17" customWidth="1"/>
    <col min="3307" max="3307" width="16.75" style="17" customWidth="1"/>
    <col min="3308" max="3561" width="9" style="17"/>
    <col min="3562" max="3562" width="54.5" style="17" customWidth="1"/>
    <col min="3563" max="3563" width="16.75" style="17" customWidth="1"/>
    <col min="3564" max="3817" width="9" style="17"/>
    <col min="3818" max="3818" width="54.5" style="17" customWidth="1"/>
    <col min="3819" max="3819" width="16.75" style="17" customWidth="1"/>
    <col min="3820" max="4073" width="9" style="17"/>
    <col min="4074" max="4074" width="54.5" style="17" customWidth="1"/>
    <col min="4075" max="4075" width="16.75" style="17" customWidth="1"/>
    <col min="4076" max="4329" width="9" style="17"/>
    <col min="4330" max="4330" width="54.5" style="17" customWidth="1"/>
    <col min="4331" max="4331" width="16.75" style="17" customWidth="1"/>
    <col min="4332" max="4585" width="9" style="17"/>
    <col min="4586" max="4586" width="54.5" style="17" customWidth="1"/>
    <col min="4587" max="4587" width="16.75" style="17" customWidth="1"/>
    <col min="4588" max="4841" width="9" style="17"/>
    <col min="4842" max="4842" width="54.5" style="17" customWidth="1"/>
    <col min="4843" max="4843" width="16.75" style="17" customWidth="1"/>
    <col min="4844" max="5097" width="9" style="17"/>
    <col min="5098" max="5098" width="54.5" style="17" customWidth="1"/>
    <col min="5099" max="5099" width="16.75" style="17" customWidth="1"/>
    <col min="5100" max="5353" width="9" style="17"/>
    <col min="5354" max="5354" width="54.5" style="17" customWidth="1"/>
    <col min="5355" max="5355" width="16.75" style="17" customWidth="1"/>
    <col min="5356" max="5609" width="9" style="17"/>
    <col min="5610" max="5610" width="54.5" style="17" customWidth="1"/>
    <col min="5611" max="5611" width="16.75" style="17" customWidth="1"/>
    <col min="5612" max="5865" width="9" style="17"/>
    <col min="5866" max="5866" width="54.5" style="17" customWidth="1"/>
    <col min="5867" max="5867" width="16.75" style="17" customWidth="1"/>
    <col min="5868" max="6121" width="9" style="17"/>
    <col min="6122" max="6122" width="54.5" style="17" customWidth="1"/>
    <col min="6123" max="6123" width="16.75" style="17" customWidth="1"/>
    <col min="6124" max="6377" width="9" style="17"/>
    <col min="6378" max="6378" width="54.5" style="17" customWidth="1"/>
    <col min="6379" max="6379" width="16.75" style="17" customWidth="1"/>
    <col min="6380" max="6633" width="9" style="17"/>
    <col min="6634" max="6634" width="54.5" style="17" customWidth="1"/>
    <col min="6635" max="6635" width="16.75" style="17" customWidth="1"/>
    <col min="6636" max="6889" width="9" style="17"/>
    <col min="6890" max="6890" width="54.5" style="17" customWidth="1"/>
    <col min="6891" max="6891" width="16.75" style="17" customWidth="1"/>
    <col min="6892" max="7145" width="9" style="17"/>
    <col min="7146" max="7146" width="54.5" style="17" customWidth="1"/>
    <col min="7147" max="7147" width="16.75" style="17" customWidth="1"/>
    <col min="7148" max="7401" width="9" style="17"/>
    <col min="7402" max="7402" width="54.5" style="17" customWidth="1"/>
    <col min="7403" max="7403" width="16.75" style="17" customWidth="1"/>
    <col min="7404" max="7657" width="9" style="17"/>
    <col min="7658" max="7658" width="54.5" style="17" customWidth="1"/>
    <col min="7659" max="7659" width="16.75" style="17" customWidth="1"/>
    <col min="7660" max="7913" width="9" style="17"/>
    <col min="7914" max="7914" width="54.5" style="17" customWidth="1"/>
    <col min="7915" max="7915" width="16.75" style="17" customWidth="1"/>
    <col min="7916" max="8169" width="9" style="17"/>
    <col min="8170" max="8170" width="54.5" style="17" customWidth="1"/>
    <col min="8171" max="8171" width="16.75" style="17" customWidth="1"/>
    <col min="8172" max="8425" width="9" style="17"/>
    <col min="8426" max="8426" width="54.5" style="17" customWidth="1"/>
    <col min="8427" max="8427" width="16.75" style="17" customWidth="1"/>
    <col min="8428" max="8681" width="9" style="17"/>
    <col min="8682" max="8682" width="54.5" style="17" customWidth="1"/>
    <col min="8683" max="8683" width="16.75" style="17" customWidth="1"/>
    <col min="8684" max="8937" width="9" style="17"/>
    <col min="8938" max="8938" width="54.5" style="17" customWidth="1"/>
    <col min="8939" max="8939" width="16.75" style="17" customWidth="1"/>
    <col min="8940" max="9193" width="9" style="17"/>
    <col min="9194" max="9194" width="54.5" style="17" customWidth="1"/>
    <col min="9195" max="9195" width="16.75" style="17" customWidth="1"/>
    <col min="9196" max="9449" width="9" style="17"/>
    <col min="9450" max="9450" width="54.5" style="17" customWidth="1"/>
    <col min="9451" max="9451" width="16.75" style="17" customWidth="1"/>
    <col min="9452" max="9705" width="9" style="17"/>
    <col min="9706" max="9706" width="54.5" style="17" customWidth="1"/>
    <col min="9707" max="9707" width="16.75" style="17" customWidth="1"/>
    <col min="9708" max="9961" width="9" style="17"/>
    <col min="9962" max="9962" width="54.5" style="17" customWidth="1"/>
    <col min="9963" max="9963" width="16.75" style="17" customWidth="1"/>
    <col min="9964" max="10217" width="9" style="17"/>
    <col min="10218" max="10218" width="54.5" style="17" customWidth="1"/>
    <col min="10219" max="10219" width="16.75" style="17" customWidth="1"/>
    <col min="10220" max="10473" width="9" style="17"/>
    <col min="10474" max="10474" width="54.5" style="17" customWidth="1"/>
    <col min="10475" max="10475" width="16.75" style="17" customWidth="1"/>
    <col min="10476" max="10729" width="9" style="17"/>
    <col min="10730" max="10730" width="54.5" style="17" customWidth="1"/>
    <col min="10731" max="10731" width="16.75" style="17" customWidth="1"/>
    <col min="10732" max="10985" width="9" style="17"/>
    <col min="10986" max="10986" width="54.5" style="17" customWidth="1"/>
    <col min="10987" max="10987" width="16.75" style="17" customWidth="1"/>
    <col min="10988" max="11241" width="9" style="17"/>
    <col min="11242" max="11242" width="54.5" style="17" customWidth="1"/>
    <col min="11243" max="11243" width="16.75" style="17" customWidth="1"/>
    <col min="11244" max="11497" width="9" style="17"/>
    <col min="11498" max="11498" width="54.5" style="17" customWidth="1"/>
    <col min="11499" max="11499" width="16.75" style="17" customWidth="1"/>
    <col min="11500" max="11753" width="9" style="17"/>
    <col min="11754" max="11754" width="54.5" style="17" customWidth="1"/>
    <col min="11755" max="11755" width="16.75" style="17" customWidth="1"/>
    <col min="11756" max="12009" width="9" style="17"/>
    <col min="12010" max="12010" width="54.5" style="17" customWidth="1"/>
    <col min="12011" max="12011" width="16.75" style="17" customWidth="1"/>
    <col min="12012" max="12265" width="9" style="17"/>
    <col min="12266" max="12266" width="54.5" style="17" customWidth="1"/>
    <col min="12267" max="12267" width="16.75" style="17" customWidth="1"/>
    <col min="12268" max="12521" width="9" style="17"/>
    <col min="12522" max="12522" width="54.5" style="17" customWidth="1"/>
    <col min="12523" max="12523" width="16.75" style="17" customWidth="1"/>
    <col min="12524" max="12777" width="9" style="17"/>
    <col min="12778" max="12778" width="54.5" style="17" customWidth="1"/>
    <col min="12779" max="12779" width="16.75" style="17" customWidth="1"/>
    <col min="12780" max="13033" width="9" style="17"/>
    <col min="13034" max="13034" width="54.5" style="17" customWidth="1"/>
    <col min="13035" max="13035" width="16.75" style="17" customWidth="1"/>
    <col min="13036" max="13289" width="9" style="17"/>
    <col min="13290" max="13290" width="54.5" style="17" customWidth="1"/>
    <col min="13291" max="13291" width="16.75" style="17" customWidth="1"/>
    <col min="13292" max="13545" width="9" style="17"/>
    <col min="13546" max="13546" width="54.5" style="17" customWidth="1"/>
    <col min="13547" max="13547" width="16.75" style="17" customWidth="1"/>
    <col min="13548" max="13801" width="9" style="17"/>
    <col min="13802" max="13802" width="54.5" style="17" customWidth="1"/>
    <col min="13803" max="13803" width="16.75" style="17" customWidth="1"/>
    <col min="13804" max="14057" width="9" style="17"/>
    <col min="14058" max="14058" width="54.5" style="17" customWidth="1"/>
    <col min="14059" max="14059" width="16.75" style="17" customWidth="1"/>
    <col min="14060" max="14313" width="9" style="17"/>
    <col min="14314" max="14314" width="54.5" style="17" customWidth="1"/>
    <col min="14315" max="14315" width="16.75" style="17" customWidth="1"/>
    <col min="14316" max="14569" width="9" style="17"/>
    <col min="14570" max="14570" width="54.5" style="17" customWidth="1"/>
    <col min="14571" max="14571" width="16.75" style="17" customWidth="1"/>
    <col min="14572" max="14825" width="9" style="17"/>
    <col min="14826" max="14826" width="54.5" style="17" customWidth="1"/>
    <col min="14827" max="14827" width="16.75" style="17" customWidth="1"/>
    <col min="14828" max="15081" width="9" style="17"/>
    <col min="15082" max="15082" width="54.5" style="17" customWidth="1"/>
    <col min="15083" max="15083" width="16.75" style="17" customWidth="1"/>
    <col min="15084" max="15337" width="9" style="17"/>
    <col min="15338" max="15338" width="54.5" style="17" customWidth="1"/>
    <col min="15339" max="15339" width="16.75" style="17" customWidth="1"/>
    <col min="15340" max="15593" width="9" style="17"/>
    <col min="15594" max="15594" width="54.5" style="17" customWidth="1"/>
    <col min="15595" max="15595" width="16.75" style="17" customWidth="1"/>
    <col min="15596" max="15849" width="9" style="17"/>
    <col min="15850" max="15850" width="54.5" style="17" customWidth="1"/>
    <col min="15851" max="15851" width="16.75" style="17" customWidth="1"/>
    <col min="15852" max="16105" width="9" style="17"/>
    <col min="16106" max="16106" width="54.5" style="17" customWidth="1"/>
    <col min="16107" max="16107" width="16.75" style="17" customWidth="1"/>
    <col min="16108" max="16384" width="9" style="17"/>
  </cols>
  <sheetData>
    <row r="1" ht="27" customHeight="1" spans="1:3">
      <c r="A1" s="326" t="s">
        <v>139</v>
      </c>
      <c r="B1" s="326"/>
      <c r="C1" s="326"/>
    </row>
    <row r="2" ht="15" customHeight="1" spans="3:3">
      <c r="C2" s="332" t="s">
        <v>54</v>
      </c>
    </row>
    <row r="3" ht="49" customHeight="1" spans="1:3">
      <c r="A3" s="333" t="s">
        <v>140</v>
      </c>
      <c r="B3" s="333" t="s">
        <v>57</v>
      </c>
      <c r="C3" s="334" t="s">
        <v>59</v>
      </c>
    </row>
    <row r="4" ht="22.5" customHeight="1" spans="1:3">
      <c r="A4" s="333" t="s">
        <v>141</v>
      </c>
      <c r="B4" s="335">
        <f>SUM(B5,B258,B295,B313,B434,B489,B545,B594,B711,B783,B860,B884,B1015,B1079,B1155,B1182,B1211,B1221,B1300,B1318,B1371,B1374,B1382)</f>
        <v>351524</v>
      </c>
      <c r="C4" s="336">
        <v>122.5</v>
      </c>
    </row>
    <row r="5" ht="21" customHeight="1" spans="1:3">
      <c r="A5" s="337" t="s">
        <v>142</v>
      </c>
      <c r="B5" s="335">
        <f>SUM(B6,B18,B27,B39,B51,B62,B73,B85,B94,B104,B119,B128,B139,B151,B161,B174,B181,B188,B197,B203,B210,B218,B225,B231,B237,B243,B249,B255)</f>
        <v>21271</v>
      </c>
      <c r="C5" s="336">
        <v>111.1</v>
      </c>
    </row>
    <row r="6" s="16" customFormat="1" spans="1:3">
      <c r="A6" s="337" t="s">
        <v>143</v>
      </c>
      <c r="B6" s="335">
        <f>SUM(B7:B17)</f>
        <v>719</v>
      </c>
      <c r="C6" s="336">
        <v>116.7</v>
      </c>
    </row>
    <row r="7" spans="1:3">
      <c r="A7" s="338" t="s">
        <v>144</v>
      </c>
      <c r="B7" s="335">
        <v>476</v>
      </c>
      <c r="C7" s="336">
        <v>113.1</v>
      </c>
    </row>
    <row r="8" spans="1:3">
      <c r="A8" s="338" t="s">
        <v>145</v>
      </c>
      <c r="B8" s="335">
        <v>0</v>
      </c>
      <c r="C8" s="336"/>
    </row>
    <row r="9" spans="1:3">
      <c r="A9" s="338" t="s">
        <v>146</v>
      </c>
      <c r="B9" s="335">
        <v>0</v>
      </c>
      <c r="C9" s="336"/>
    </row>
    <row r="10" spans="1:3">
      <c r="A10" s="338" t="s">
        <v>147</v>
      </c>
      <c r="B10" s="335">
        <v>70</v>
      </c>
      <c r="C10" s="336">
        <v>78.7</v>
      </c>
    </row>
    <row r="11" spans="1:3">
      <c r="A11" s="338" t="s">
        <v>148</v>
      </c>
      <c r="B11" s="335">
        <v>3</v>
      </c>
      <c r="C11" s="336"/>
    </row>
    <row r="12" spans="1:3">
      <c r="A12" s="338" t="s">
        <v>149</v>
      </c>
      <c r="B12" s="335">
        <v>11</v>
      </c>
      <c r="C12" s="336">
        <v>110</v>
      </c>
    </row>
    <row r="13" spans="1:3">
      <c r="A13" s="338" t="s">
        <v>150</v>
      </c>
      <c r="B13" s="335">
        <v>0</v>
      </c>
      <c r="C13" s="336"/>
    </row>
    <row r="14" spans="1:3">
      <c r="A14" s="338" t="s">
        <v>151</v>
      </c>
      <c r="B14" s="335">
        <v>33</v>
      </c>
      <c r="C14" s="336">
        <v>103.1</v>
      </c>
    </row>
    <row r="15" spans="1:3">
      <c r="A15" s="338" t="s">
        <v>152</v>
      </c>
      <c r="B15" s="335">
        <v>0</v>
      </c>
      <c r="C15" s="336"/>
    </row>
    <row r="16" spans="1:3">
      <c r="A16" s="338" t="s">
        <v>153</v>
      </c>
      <c r="B16" s="335">
        <v>42</v>
      </c>
      <c r="C16" s="336"/>
    </row>
    <row r="17" spans="1:3">
      <c r="A17" s="338" t="s">
        <v>154</v>
      </c>
      <c r="B17" s="335">
        <v>84</v>
      </c>
      <c r="C17" s="336">
        <v>115.1</v>
      </c>
    </row>
    <row r="18" spans="1:3">
      <c r="A18" s="337" t="s">
        <v>155</v>
      </c>
      <c r="B18" s="335">
        <f>SUM(B19:B26)</f>
        <v>476</v>
      </c>
      <c r="C18" s="336">
        <v>112</v>
      </c>
    </row>
    <row r="19" spans="1:3">
      <c r="A19" s="338" t="s">
        <v>144</v>
      </c>
      <c r="B19" s="335">
        <v>368</v>
      </c>
      <c r="C19" s="336">
        <v>113.2</v>
      </c>
    </row>
    <row r="20" spans="1:3">
      <c r="A20" s="338" t="s">
        <v>145</v>
      </c>
      <c r="B20" s="335">
        <v>4</v>
      </c>
      <c r="C20" s="336">
        <v>100</v>
      </c>
    </row>
    <row r="21" spans="1:3">
      <c r="A21" s="338" t="s">
        <v>146</v>
      </c>
      <c r="B21" s="335">
        <v>2</v>
      </c>
      <c r="C21" s="336">
        <v>100</v>
      </c>
    </row>
    <row r="22" spans="1:3">
      <c r="A22" s="338" t="s">
        <v>156</v>
      </c>
      <c r="B22" s="335">
        <v>35</v>
      </c>
      <c r="C22" s="336">
        <v>100</v>
      </c>
    </row>
    <row r="23" spans="1:3">
      <c r="A23" s="338" t="s">
        <v>157</v>
      </c>
      <c r="B23" s="335">
        <v>4</v>
      </c>
      <c r="C23" s="336">
        <v>100</v>
      </c>
    </row>
    <row r="24" spans="1:3">
      <c r="A24" s="338" t="s">
        <v>158</v>
      </c>
      <c r="B24" s="335">
        <v>51</v>
      </c>
      <c r="C24" s="336">
        <v>100</v>
      </c>
    </row>
    <row r="25" spans="1:3">
      <c r="A25" s="338" t="s">
        <v>153</v>
      </c>
      <c r="B25" s="335">
        <v>0</v>
      </c>
      <c r="C25" s="336"/>
    </row>
    <row r="26" spans="1:3">
      <c r="A26" s="338" t="s">
        <v>159</v>
      </c>
      <c r="B26" s="335">
        <v>12</v>
      </c>
      <c r="C26" s="336">
        <v>300</v>
      </c>
    </row>
    <row r="27" spans="1:3">
      <c r="A27" s="337" t="s">
        <v>160</v>
      </c>
      <c r="B27" s="335">
        <f>SUM(B28:B38)</f>
        <v>6327</v>
      </c>
      <c r="C27" s="336">
        <v>104.9</v>
      </c>
    </row>
    <row r="28" spans="1:3">
      <c r="A28" s="338" t="s">
        <v>144</v>
      </c>
      <c r="B28" s="335">
        <v>5735</v>
      </c>
      <c r="C28" s="336">
        <v>108.7</v>
      </c>
    </row>
    <row r="29" spans="1:3">
      <c r="A29" s="338" t="s">
        <v>145</v>
      </c>
      <c r="B29" s="335">
        <v>142</v>
      </c>
      <c r="C29" s="336">
        <v>49.5</v>
      </c>
    </row>
    <row r="30" spans="1:3">
      <c r="A30" s="338" t="s">
        <v>146</v>
      </c>
      <c r="B30" s="335">
        <v>0</v>
      </c>
      <c r="C30" s="336"/>
    </row>
    <row r="31" spans="1:3">
      <c r="A31" s="338" t="s">
        <v>161</v>
      </c>
      <c r="B31" s="335">
        <v>0</v>
      </c>
      <c r="C31" s="336"/>
    </row>
    <row r="32" spans="1:3">
      <c r="A32" s="338" t="s">
        <v>162</v>
      </c>
      <c r="B32" s="335">
        <v>0</v>
      </c>
      <c r="C32" s="336"/>
    </row>
    <row r="33" spans="1:3">
      <c r="A33" s="338" t="s">
        <v>163</v>
      </c>
      <c r="B33" s="335">
        <v>0</v>
      </c>
      <c r="C33" s="336"/>
    </row>
    <row r="34" spans="1:3">
      <c r="A34" s="338" t="s">
        <v>164</v>
      </c>
      <c r="B34" s="335">
        <v>5</v>
      </c>
      <c r="C34" s="336">
        <v>100</v>
      </c>
    </row>
    <row r="35" spans="1:3">
      <c r="A35" s="338" t="s">
        <v>165</v>
      </c>
      <c r="B35" s="335">
        <v>212</v>
      </c>
      <c r="C35" s="336">
        <v>176.7</v>
      </c>
    </row>
    <row r="36" spans="1:3">
      <c r="A36" s="338" t="s">
        <v>166</v>
      </c>
      <c r="B36" s="335">
        <v>2</v>
      </c>
      <c r="C36" s="336"/>
    </row>
    <row r="37" spans="1:3">
      <c r="A37" s="338" t="s">
        <v>153</v>
      </c>
      <c r="B37" s="335">
        <v>140</v>
      </c>
      <c r="C37" s="336">
        <v>130.8</v>
      </c>
    </row>
    <row r="38" spans="1:3">
      <c r="A38" s="338" t="s">
        <v>167</v>
      </c>
      <c r="B38" s="335">
        <v>91</v>
      </c>
      <c r="C38" s="336">
        <v>38.1</v>
      </c>
    </row>
    <row r="39" spans="1:3">
      <c r="A39" s="337" t="s">
        <v>168</v>
      </c>
      <c r="B39" s="335">
        <f>SUM(B40:B50)</f>
        <v>739</v>
      </c>
      <c r="C39" s="336">
        <v>77.5</v>
      </c>
    </row>
    <row r="40" spans="1:3">
      <c r="A40" s="338" t="s">
        <v>144</v>
      </c>
      <c r="B40" s="335">
        <v>300</v>
      </c>
      <c r="C40" s="336">
        <v>117.2</v>
      </c>
    </row>
    <row r="41" spans="1:3">
      <c r="A41" s="338" t="s">
        <v>145</v>
      </c>
      <c r="B41" s="335">
        <v>0</v>
      </c>
      <c r="C41" s="336"/>
    </row>
    <row r="42" spans="1:3">
      <c r="A42" s="338" t="s">
        <v>146</v>
      </c>
      <c r="B42" s="335">
        <v>0</v>
      </c>
      <c r="C42" s="336"/>
    </row>
    <row r="43" spans="1:3">
      <c r="A43" s="338" t="s">
        <v>169</v>
      </c>
      <c r="B43" s="335">
        <v>215</v>
      </c>
      <c r="C43" s="336">
        <v>1433.3</v>
      </c>
    </row>
    <row r="44" spans="1:3">
      <c r="A44" s="338" t="s">
        <v>170</v>
      </c>
      <c r="B44" s="335">
        <v>3</v>
      </c>
      <c r="C44" s="336">
        <v>23.1</v>
      </c>
    </row>
    <row r="45" spans="1:3">
      <c r="A45" s="338" t="s">
        <v>171</v>
      </c>
      <c r="B45" s="335">
        <v>6</v>
      </c>
      <c r="C45" s="336">
        <v>75</v>
      </c>
    </row>
    <row r="46" spans="1:3">
      <c r="A46" s="338" t="s">
        <v>172</v>
      </c>
      <c r="B46" s="335">
        <v>0</v>
      </c>
      <c r="C46" s="336"/>
    </row>
    <row r="47" spans="1:3">
      <c r="A47" s="338" t="s">
        <v>173</v>
      </c>
      <c r="B47" s="335">
        <v>77</v>
      </c>
      <c r="C47" s="336">
        <v>108.5</v>
      </c>
    </row>
    <row r="48" spans="1:3">
      <c r="A48" s="338" t="s">
        <v>174</v>
      </c>
      <c r="B48" s="335">
        <v>0</v>
      </c>
      <c r="C48" s="336"/>
    </row>
    <row r="49" spans="1:3">
      <c r="A49" s="338" t="s">
        <v>153</v>
      </c>
      <c r="B49" s="335">
        <v>0</v>
      </c>
      <c r="C49" s="336"/>
    </row>
    <row r="50" spans="1:3">
      <c r="A50" s="338" t="s">
        <v>175</v>
      </c>
      <c r="B50" s="335">
        <v>138</v>
      </c>
      <c r="C50" s="336">
        <v>23.4</v>
      </c>
    </row>
    <row r="51" spans="1:3">
      <c r="A51" s="337" t="s">
        <v>176</v>
      </c>
      <c r="B51" s="335">
        <f>SUM(B52:B61)</f>
        <v>668</v>
      </c>
      <c r="C51" s="336">
        <v>141.8</v>
      </c>
    </row>
    <row r="52" spans="1:3">
      <c r="A52" s="338" t="s">
        <v>144</v>
      </c>
      <c r="B52" s="335">
        <v>176</v>
      </c>
      <c r="C52" s="336">
        <v>149.2</v>
      </c>
    </row>
    <row r="53" spans="1:3">
      <c r="A53" s="338" t="s">
        <v>145</v>
      </c>
      <c r="B53" s="335">
        <v>0</v>
      </c>
      <c r="C53" s="336"/>
    </row>
    <row r="54" spans="1:3">
      <c r="A54" s="338" t="s">
        <v>146</v>
      </c>
      <c r="B54" s="335">
        <v>0</v>
      </c>
      <c r="C54" s="336"/>
    </row>
    <row r="55" spans="1:3">
      <c r="A55" s="338" t="s">
        <v>177</v>
      </c>
      <c r="B55" s="335">
        <v>69</v>
      </c>
      <c r="C55" s="336">
        <v>138</v>
      </c>
    </row>
    <row r="56" spans="1:3">
      <c r="A56" s="338" t="s">
        <v>178</v>
      </c>
      <c r="B56" s="335">
        <v>46</v>
      </c>
      <c r="C56" s="336">
        <v>100</v>
      </c>
    </row>
    <row r="57" spans="1:3">
      <c r="A57" s="338" t="s">
        <v>179</v>
      </c>
      <c r="B57" s="335">
        <v>0</v>
      </c>
      <c r="C57" s="336"/>
    </row>
    <row r="58" spans="1:3">
      <c r="A58" s="338" t="s">
        <v>180</v>
      </c>
      <c r="B58" s="335">
        <v>120</v>
      </c>
      <c r="C58" s="336">
        <v>222.2</v>
      </c>
    </row>
    <row r="59" spans="1:3">
      <c r="A59" s="338" t="s">
        <v>181</v>
      </c>
      <c r="B59" s="335">
        <v>86</v>
      </c>
      <c r="C59" s="336">
        <v>56.2</v>
      </c>
    </row>
    <row r="60" spans="1:3">
      <c r="A60" s="338" t="s">
        <v>153</v>
      </c>
      <c r="B60" s="335">
        <v>115</v>
      </c>
      <c r="C60" s="336">
        <v>230</v>
      </c>
    </row>
    <row r="61" spans="1:3">
      <c r="A61" s="338" t="s">
        <v>182</v>
      </c>
      <c r="B61" s="335">
        <v>56</v>
      </c>
      <c r="C61" s="336"/>
    </row>
    <row r="62" spans="1:3">
      <c r="A62" s="337" t="s">
        <v>183</v>
      </c>
      <c r="B62" s="335">
        <f>SUM(B63:B72)</f>
        <v>1967</v>
      </c>
      <c r="C62" s="336">
        <v>129.7</v>
      </c>
    </row>
    <row r="63" spans="1:3">
      <c r="A63" s="338" t="s">
        <v>144</v>
      </c>
      <c r="B63" s="335">
        <v>434</v>
      </c>
      <c r="C63" s="336">
        <v>118.6</v>
      </c>
    </row>
    <row r="64" spans="1:3">
      <c r="A64" s="338" t="s">
        <v>145</v>
      </c>
      <c r="B64" s="335">
        <v>9</v>
      </c>
      <c r="C64" s="336">
        <v>81.8</v>
      </c>
    </row>
    <row r="65" spans="1:3">
      <c r="A65" s="338" t="s">
        <v>146</v>
      </c>
      <c r="B65" s="335">
        <v>0</v>
      </c>
      <c r="C65" s="336"/>
    </row>
    <row r="66" spans="1:3">
      <c r="A66" s="338" t="s">
        <v>184</v>
      </c>
      <c r="B66" s="335">
        <v>0</v>
      </c>
      <c r="C66" s="336"/>
    </row>
    <row r="67" spans="1:3">
      <c r="A67" s="338" t="s">
        <v>185</v>
      </c>
      <c r="B67" s="335">
        <v>0</v>
      </c>
      <c r="C67" s="336"/>
    </row>
    <row r="68" spans="1:3">
      <c r="A68" s="338" t="s">
        <v>186</v>
      </c>
      <c r="B68" s="335">
        <v>0</v>
      </c>
      <c r="C68" s="336"/>
    </row>
    <row r="69" spans="1:3">
      <c r="A69" s="338" t="s">
        <v>187</v>
      </c>
      <c r="B69" s="335">
        <v>0</v>
      </c>
      <c r="C69" s="336"/>
    </row>
    <row r="70" spans="1:3">
      <c r="A70" s="338" t="s">
        <v>188</v>
      </c>
      <c r="B70" s="335">
        <v>0</v>
      </c>
      <c r="C70" s="336"/>
    </row>
    <row r="71" spans="1:3">
      <c r="A71" s="338" t="s">
        <v>153</v>
      </c>
      <c r="B71" s="335">
        <v>1401</v>
      </c>
      <c r="C71" s="336">
        <v>203</v>
      </c>
    </row>
    <row r="72" spans="1:3">
      <c r="A72" s="338" t="s">
        <v>189</v>
      </c>
      <c r="B72" s="335">
        <v>123</v>
      </c>
      <c r="C72" s="336">
        <v>27.3</v>
      </c>
    </row>
    <row r="73" spans="1:3">
      <c r="A73" s="337" t="s">
        <v>190</v>
      </c>
      <c r="B73" s="335">
        <f>SUM(B74:B84)</f>
        <v>2125</v>
      </c>
      <c r="C73" s="336">
        <v>99.7</v>
      </c>
    </row>
    <row r="74" spans="1:3">
      <c r="A74" s="338" t="s">
        <v>144</v>
      </c>
      <c r="B74" s="335">
        <v>0</v>
      </c>
      <c r="C74" s="336"/>
    </row>
    <row r="75" spans="1:3">
      <c r="A75" s="338" t="s">
        <v>145</v>
      </c>
      <c r="B75" s="335">
        <v>0</v>
      </c>
      <c r="C75" s="336"/>
    </row>
    <row r="76" spans="1:3">
      <c r="A76" s="338" t="s">
        <v>146</v>
      </c>
      <c r="B76" s="335">
        <v>0</v>
      </c>
      <c r="C76" s="336"/>
    </row>
    <row r="77" spans="1:3">
      <c r="A77" s="338" t="s">
        <v>191</v>
      </c>
      <c r="B77" s="335">
        <v>0</v>
      </c>
      <c r="C77" s="336"/>
    </row>
    <row r="78" spans="1:3">
      <c r="A78" s="338" t="s">
        <v>192</v>
      </c>
      <c r="B78" s="335">
        <v>0</v>
      </c>
      <c r="C78" s="336"/>
    </row>
    <row r="79" spans="1:3">
      <c r="A79" s="338" t="s">
        <v>193</v>
      </c>
      <c r="B79" s="335">
        <v>433</v>
      </c>
      <c r="C79" s="336">
        <v>226.7</v>
      </c>
    </row>
    <row r="80" spans="1:3">
      <c r="A80" s="338" t="s">
        <v>194</v>
      </c>
      <c r="B80" s="335">
        <v>0</v>
      </c>
      <c r="C80" s="336"/>
    </row>
    <row r="81" spans="1:3">
      <c r="A81" s="338" t="s">
        <v>195</v>
      </c>
      <c r="B81" s="335">
        <v>1150</v>
      </c>
      <c r="C81" s="336">
        <v>164.3</v>
      </c>
    </row>
    <row r="82" spans="1:3">
      <c r="A82" s="338" t="s">
        <v>187</v>
      </c>
      <c r="B82" s="335">
        <v>0</v>
      </c>
      <c r="C82" s="336"/>
    </row>
    <row r="83" spans="1:3">
      <c r="A83" s="338" t="s">
        <v>153</v>
      </c>
      <c r="B83" s="335">
        <v>0</v>
      </c>
      <c r="C83" s="336"/>
    </row>
    <row r="84" spans="1:3">
      <c r="A84" s="338" t="s">
        <v>196</v>
      </c>
      <c r="B84" s="335">
        <v>542</v>
      </c>
      <c r="C84" s="336">
        <v>43.7</v>
      </c>
    </row>
    <row r="85" spans="1:3">
      <c r="A85" s="337" t="s">
        <v>197</v>
      </c>
      <c r="B85" s="335">
        <f>SUM(B86:B93)</f>
        <v>312</v>
      </c>
      <c r="C85" s="336">
        <v>124.8</v>
      </c>
    </row>
    <row r="86" spans="1:3">
      <c r="A86" s="338" t="s">
        <v>144</v>
      </c>
      <c r="B86" s="335">
        <v>232</v>
      </c>
      <c r="C86" s="336">
        <v>111.5</v>
      </c>
    </row>
    <row r="87" spans="1:3">
      <c r="A87" s="338" t="s">
        <v>145</v>
      </c>
      <c r="B87" s="335">
        <v>0</v>
      </c>
      <c r="C87" s="336"/>
    </row>
    <row r="88" spans="1:3">
      <c r="A88" s="338" t="s">
        <v>146</v>
      </c>
      <c r="B88" s="335">
        <v>0</v>
      </c>
      <c r="C88" s="336"/>
    </row>
    <row r="89" spans="1:3">
      <c r="A89" s="338" t="s">
        <v>198</v>
      </c>
      <c r="B89" s="335">
        <v>65</v>
      </c>
      <c r="C89" s="336">
        <v>240.7</v>
      </c>
    </row>
    <row r="90" spans="1:3">
      <c r="A90" s="338" t="s">
        <v>199</v>
      </c>
      <c r="B90" s="335">
        <v>0</v>
      </c>
      <c r="C90" s="336"/>
    </row>
    <row r="91" spans="1:3">
      <c r="A91" s="338" t="s">
        <v>187</v>
      </c>
      <c r="B91" s="335">
        <v>0</v>
      </c>
      <c r="C91" s="336"/>
    </row>
    <row r="92" spans="1:3">
      <c r="A92" s="338" t="s">
        <v>153</v>
      </c>
      <c r="B92" s="335">
        <v>0</v>
      </c>
      <c r="C92" s="336"/>
    </row>
    <row r="93" spans="1:3">
      <c r="A93" s="338" t="s">
        <v>200</v>
      </c>
      <c r="B93" s="335">
        <v>15</v>
      </c>
      <c r="C93" s="336">
        <v>100</v>
      </c>
    </row>
    <row r="94" spans="1:3">
      <c r="A94" s="337" t="s">
        <v>201</v>
      </c>
      <c r="B94" s="335">
        <f>SUM(B95:B103)</f>
        <v>0</v>
      </c>
      <c r="C94" s="336"/>
    </row>
    <row r="95" spans="1:3">
      <c r="A95" s="338" t="s">
        <v>144</v>
      </c>
      <c r="B95" s="335">
        <v>0</v>
      </c>
      <c r="C95" s="336"/>
    </row>
    <row r="96" spans="1:3">
      <c r="A96" s="338" t="s">
        <v>145</v>
      </c>
      <c r="B96" s="335">
        <v>0</v>
      </c>
      <c r="C96" s="336"/>
    </row>
    <row r="97" spans="1:3">
      <c r="A97" s="338" t="s">
        <v>146</v>
      </c>
      <c r="B97" s="335">
        <v>0</v>
      </c>
      <c r="C97" s="336"/>
    </row>
    <row r="98" spans="1:3">
      <c r="A98" s="338" t="s">
        <v>202</v>
      </c>
      <c r="B98" s="335">
        <v>0</v>
      </c>
      <c r="C98" s="336"/>
    </row>
    <row r="99" spans="1:3">
      <c r="A99" s="338" t="s">
        <v>203</v>
      </c>
      <c r="B99" s="335">
        <v>0</v>
      </c>
      <c r="C99" s="336"/>
    </row>
    <row r="100" spans="1:3">
      <c r="A100" s="338" t="s">
        <v>204</v>
      </c>
      <c r="B100" s="335">
        <v>0</v>
      </c>
      <c r="C100" s="336"/>
    </row>
    <row r="101" spans="1:3">
      <c r="A101" s="338" t="s">
        <v>187</v>
      </c>
      <c r="B101" s="335">
        <v>0</v>
      </c>
      <c r="C101" s="336"/>
    </row>
    <row r="102" spans="1:3">
      <c r="A102" s="338" t="s">
        <v>153</v>
      </c>
      <c r="B102" s="335">
        <v>0</v>
      </c>
      <c r="C102" s="336"/>
    </row>
    <row r="103" spans="1:3">
      <c r="A103" s="338" t="s">
        <v>205</v>
      </c>
      <c r="B103" s="335">
        <v>0</v>
      </c>
      <c r="C103" s="336"/>
    </row>
    <row r="104" spans="1:3">
      <c r="A104" s="337" t="s">
        <v>206</v>
      </c>
      <c r="B104" s="335">
        <f>SUM(B105:B118)</f>
        <v>216</v>
      </c>
      <c r="C104" s="336">
        <v>110.2</v>
      </c>
    </row>
    <row r="105" spans="1:3">
      <c r="A105" s="338" t="s">
        <v>144</v>
      </c>
      <c r="B105" s="335">
        <v>127</v>
      </c>
      <c r="C105" s="336">
        <v>118.7</v>
      </c>
    </row>
    <row r="106" spans="1:3">
      <c r="A106" s="338" t="s">
        <v>145</v>
      </c>
      <c r="B106" s="335">
        <v>0</v>
      </c>
      <c r="C106" s="336"/>
    </row>
    <row r="107" spans="1:3">
      <c r="A107" s="338" t="s">
        <v>146</v>
      </c>
      <c r="B107" s="335">
        <v>0</v>
      </c>
      <c r="C107" s="336"/>
    </row>
    <row r="108" spans="1:3">
      <c r="A108" s="338" t="s">
        <v>207</v>
      </c>
      <c r="B108" s="335">
        <v>0</v>
      </c>
      <c r="C108" s="336"/>
    </row>
    <row r="109" spans="1:3">
      <c r="A109" s="338" t="s">
        <v>208</v>
      </c>
      <c r="B109" s="335">
        <v>0</v>
      </c>
      <c r="C109" s="336"/>
    </row>
    <row r="110" spans="1:3">
      <c r="A110" s="338" t="s">
        <v>209</v>
      </c>
      <c r="B110" s="335">
        <v>49</v>
      </c>
      <c r="C110" s="336">
        <v>100</v>
      </c>
    </row>
    <row r="111" spans="1:3">
      <c r="A111" s="338" t="s">
        <v>210</v>
      </c>
      <c r="B111" s="335">
        <v>0</v>
      </c>
      <c r="C111" s="336"/>
    </row>
    <row r="112" spans="1:3">
      <c r="A112" s="338" t="s">
        <v>211</v>
      </c>
      <c r="B112" s="335">
        <v>0</v>
      </c>
      <c r="C112" s="336"/>
    </row>
    <row r="113" spans="1:3">
      <c r="A113" s="338" t="s">
        <v>212</v>
      </c>
      <c r="B113" s="335">
        <v>0</v>
      </c>
      <c r="C113" s="336"/>
    </row>
    <row r="114" spans="1:3">
      <c r="A114" s="338" t="s">
        <v>213</v>
      </c>
      <c r="B114" s="335">
        <v>0</v>
      </c>
      <c r="C114" s="336"/>
    </row>
    <row r="115" spans="1:3">
      <c r="A115" s="338" t="s">
        <v>214</v>
      </c>
      <c r="B115" s="335">
        <v>0</v>
      </c>
      <c r="C115" s="336"/>
    </row>
    <row r="116" spans="1:3">
      <c r="A116" s="338" t="s">
        <v>215</v>
      </c>
      <c r="B116" s="335">
        <v>0</v>
      </c>
      <c r="C116" s="336"/>
    </row>
    <row r="117" spans="1:3">
      <c r="A117" s="338" t="s">
        <v>153</v>
      </c>
      <c r="B117" s="335">
        <v>0</v>
      </c>
      <c r="C117" s="336"/>
    </row>
    <row r="118" spans="1:3">
      <c r="A118" s="338" t="s">
        <v>216</v>
      </c>
      <c r="B118" s="335">
        <v>40</v>
      </c>
      <c r="C118" s="336">
        <v>100</v>
      </c>
    </row>
    <row r="119" spans="1:3">
      <c r="A119" s="337" t="s">
        <v>217</v>
      </c>
      <c r="B119" s="335">
        <f>SUM(B120:B127)</f>
        <v>735</v>
      </c>
      <c r="C119" s="336">
        <v>109.9</v>
      </c>
    </row>
    <row r="120" spans="1:3">
      <c r="A120" s="338" t="s">
        <v>144</v>
      </c>
      <c r="B120" s="335">
        <v>581</v>
      </c>
      <c r="C120" s="336">
        <v>124.1</v>
      </c>
    </row>
    <row r="121" spans="1:3">
      <c r="A121" s="338" t="s">
        <v>145</v>
      </c>
      <c r="B121" s="335">
        <v>122</v>
      </c>
      <c r="C121" s="336">
        <v>85.9</v>
      </c>
    </row>
    <row r="122" spans="1:3">
      <c r="A122" s="338" t="s">
        <v>146</v>
      </c>
      <c r="B122" s="335">
        <v>0</v>
      </c>
      <c r="C122" s="336"/>
    </row>
    <row r="123" spans="1:3">
      <c r="A123" s="338" t="s">
        <v>218</v>
      </c>
      <c r="B123" s="335">
        <v>0</v>
      </c>
      <c r="C123" s="336"/>
    </row>
    <row r="124" spans="1:3">
      <c r="A124" s="338" t="s">
        <v>219</v>
      </c>
      <c r="B124" s="335">
        <v>0</v>
      </c>
      <c r="C124" s="336"/>
    </row>
    <row r="125" spans="1:3">
      <c r="A125" s="338" t="s">
        <v>220</v>
      </c>
      <c r="B125" s="335">
        <v>0</v>
      </c>
      <c r="C125" s="336"/>
    </row>
    <row r="126" spans="1:3">
      <c r="A126" s="338" t="s">
        <v>153</v>
      </c>
      <c r="B126" s="335">
        <v>2</v>
      </c>
      <c r="C126" s="336"/>
    </row>
    <row r="127" spans="1:3">
      <c r="A127" s="338" t="s">
        <v>221</v>
      </c>
      <c r="B127" s="335">
        <v>30</v>
      </c>
      <c r="C127" s="336">
        <v>50.8</v>
      </c>
    </row>
    <row r="128" spans="1:3">
      <c r="A128" s="337" t="s">
        <v>222</v>
      </c>
      <c r="B128" s="335">
        <f>SUM(B129:B138)</f>
        <v>883</v>
      </c>
      <c r="C128" s="336">
        <v>96.8</v>
      </c>
    </row>
    <row r="129" spans="1:3">
      <c r="A129" s="338" t="s">
        <v>144</v>
      </c>
      <c r="B129" s="335">
        <v>401</v>
      </c>
      <c r="C129" s="336">
        <v>101</v>
      </c>
    </row>
    <row r="130" spans="1:3">
      <c r="A130" s="338" t="s">
        <v>145</v>
      </c>
      <c r="B130" s="335">
        <v>0</v>
      </c>
      <c r="C130" s="336"/>
    </row>
    <row r="131" spans="1:3">
      <c r="A131" s="338" t="s">
        <v>146</v>
      </c>
      <c r="B131" s="335">
        <v>0</v>
      </c>
      <c r="C131" s="336"/>
    </row>
    <row r="132" spans="1:3">
      <c r="A132" s="338" t="s">
        <v>223</v>
      </c>
      <c r="B132" s="335">
        <v>0</v>
      </c>
      <c r="C132" s="336"/>
    </row>
    <row r="133" spans="1:3">
      <c r="A133" s="338" t="s">
        <v>224</v>
      </c>
      <c r="B133" s="335">
        <v>0</v>
      </c>
      <c r="C133" s="336"/>
    </row>
    <row r="134" spans="1:3">
      <c r="A134" s="338" t="s">
        <v>225</v>
      </c>
      <c r="B134" s="335">
        <v>0</v>
      </c>
      <c r="C134" s="336"/>
    </row>
    <row r="135" spans="1:3">
      <c r="A135" s="338" t="s">
        <v>226</v>
      </c>
      <c r="B135" s="335">
        <v>200</v>
      </c>
      <c r="C135" s="336">
        <v>100</v>
      </c>
    </row>
    <row r="136" spans="1:3">
      <c r="A136" s="338" t="s">
        <v>227</v>
      </c>
      <c r="B136" s="335">
        <v>205</v>
      </c>
      <c r="C136" s="336">
        <v>85.4</v>
      </c>
    </row>
    <row r="137" spans="1:3">
      <c r="A137" s="338" t="s">
        <v>153</v>
      </c>
      <c r="B137" s="335">
        <v>57</v>
      </c>
      <c r="C137" s="336">
        <v>126.7</v>
      </c>
    </row>
    <row r="138" spans="1:3">
      <c r="A138" s="338" t="s">
        <v>228</v>
      </c>
      <c r="B138" s="335">
        <v>20</v>
      </c>
      <c r="C138" s="336">
        <v>66.7</v>
      </c>
    </row>
    <row r="139" spans="1:3">
      <c r="A139" s="337" t="s">
        <v>229</v>
      </c>
      <c r="B139" s="335">
        <f>SUM(B140:B150)</f>
        <v>0</v>
      </c>
      <c r="C139" s="336"/>
    </row>
    <row r="140" spans="1:3">
      <c r="A140" s="338" t="s">
        <v>144</v>
      </c>
      <c r="B140" s="335">
        <v>0</v>
      </c>
      <c r="C140" s="336"/>
    </row>
    <row r="141" spans="1:3">
      <c r="A141" s="338" t="s">
        <v>145</v>
      </c>
      <c r="B141" s="335">
        <v>0</v>
      </c>
      <c r="C141" s="336"/>
    </row>
    <row r="142" spans="1:3">
      <c r="A142" s="338" t="s">
        <v>146</v>
      </c>
      <c r="B142" s="335">
        <v>0</v>
      </c>
      <c r="C142" s="336"/>
    </row>
    <row r="143" spans="1:3">
      <c r="A143" s="338" t="s">
        <v>230</v>
      </c>
      <c r="B143" s="335">
        <v>0</v>
      </c>
      <c r="C143" s="336"/>
    </row>
    <row r="144" spans="1:3">
      <c r="A144" s="338" t="s">
        <v>231</v>
      </c>
      <c r="B144" s="335">
        <v>0</v>
      </c>
      <c r="C144" s="336"/>
    </row>
    <row r="145" spans="1:3">
      <c r="A145" s="338" t="s">
        <v>232</v>
      </c>
      <c r="B145" s="335">
        <v>0</v>
      </c>
      <c r="C145" s="336"/>
    </row>
    <row r="146" spans="1:3">
      <c r="A146" s="338" t="s">
        <v>233</v>
      </c>
      <c r="B146" s="335">
        <v>0</v>
      </c>
      <c r="C146" s="336"/>
    </row>
    <row r="147" spans="1:3">
      <c r="A147" s="338" t="s">
        <v>234</v>
      </c>
      <c r="B147" s="335">
        <v>0</v>
      </c>
      <c r="C147" s="336"/>
    </row>
    <row r="148" spans="1:3">
      <c r="A148" s="338" t="s">
        <v>235</v>
      </c>
      <c r="B148" s="335">
        <v>0</v>
      </c>
      <c r="C148" s="336"/>
    </row>
    <row r="149" spans="1:3">
      <c r="A149" s="338" t="s">
        <v>153</v>
      </c>
      <c r="B149" s="335">
        <v>0</v>
      </c>
      <c r="C149" s="336"/>
    </row>
    <row r="150" spans="1:3">
      <c r="A150" s="338" t="s">
        <v>236</v>
      </c>
      <c r="B150" s="335">
        <v>0</v>
      </c>
      <c r="C150" s="336"/>
    </row>
    <row r="151" spans="1:3">
      <c r="A151" s="337" t="s">
        <v>237</v>
      </c>
      <c r="B151" s="335">
        <f>SUM(B152:B160)</f>
        <v>638</v>
      </c>
      <c r="C151" s="336">
        <v>188.2</v>
      </c>
    </row>
    <row r="152" spans="1:3">
      <c r="A152" s="338" t="s">
        <v>144</v>
      </c>
      <c r="B152" s="335">
        <v>376</v>
      </c>
      <c r="C152" s="336">
        <v>189.9</v>
      </c>
    </row>
    <row r="153" spans="1:3">
      <c r="A153" s="338" t="s">
        <v>145</v>
      </c>
      <c r="B153" s="335">
        <v>0</v>
      </c>
      <c r="C153" s="336"/>
    </row>
    <row r="154" spans="1:3">
      <c r="A154" s="338" t="s">
        <v>146</v>
      </c>
      <c r="B154" s="335">
        <v>0</v>
      </c>
      <c r="C154" s="336"/>
    </row>
    <row r="155" spans="1:3">
      <c r="A155" s="338" t="s">
        <v>238</v>
      </c>
      <c r="B155" s="335">
        <v>110</v>
      </c>
      <c r="C155" s="336">
        <v>137.5</v>
      </c>
    </row>
    <row r="156" spans="1:3">
      <c r="A156" s="338" t="s">
        <v>239</v>
      </c>
      <c r="B156" s="335">
        <v>55</v>
      </c>
      <c r="C156" s="336"/>
    </row>
    <row r="157" spans="1:3">
      <c r="A157" s="338" t="s">
        <v>240</v>
      </c>
      <c r="B157" s="335">
        <v>16</v>
      </c>
      <c r="C157" s="336">
        <v>31.4</v>
      </c>
    </row>
    <row r="158" spans="1:3">
      <c r="A158" s="338" t="s">
        <v>187</v>
      </c>
      <c r="B158" s="335">
        <v>10</v>
      </c>
      <c r="C158" s="336">
        <v>100</v>
      </c>
    </row>
    <row r="159" spans="1:3">
      <c r="A159" s="338" t="s">
        <v>153</v>
      </c>
      <c r="B159" s="335">
        <v>0</v>
      </c>
      <c r="C159" s="336"/>
    </row>
    <row r="160" spans="1:3">
      <c r="A160" s="338" t="s">
        <v>241</v>
      </c>
      <c r="B160" s="335">
        <v>71</v>
      </c>
      <c r="C160" s="336"/>
    </row>
    <row r="161" spans="1:3">
      <c r="A161" s="337" t="s">
        <v>242</v>
      </c>
      <c r="B161" s="335">
        <f>SUM(B162:B173)</f>
        <v>39</v>
      </c>
      <c r="C161" s="336">
        <v>260</v>
      </c>
    </row>
    <row r="162" spans="1:3">
      <c r="A162" s="338" t="s">
        <v>144</v>
      </c>
      <c r="B162" s="335">
        <v>0</v>
      </c>
      <c r="C162" s="336"/>
    </row>
    <row r="163" spans="1:3">
      <c r="A163" s="338" t="s">
        <v>145</v>
      </c>
      <c r="B163" s="335">
        <v>0</v>
      </c>
      <c r="C163" s="336"/>
    </row>
    <row r="164" spans="1:3">
      <c r="A164" s="338" t="s">
        <v>146</v>
      </c>
      <c r="B164" s="335">
        <v>0</v>
      </c>
      <c r="C164" s="336"/>
    </row>
    <row r="165" spans="1:3">
      <c r="A165" s="338" t="s">
        <v>243</v>
      </c>
      <c r="B165" s="335">
        <v>0</v>
      </c>
      <c r="C165" s="336"/>
    </row>
    <row r="166" spans="1:3">
      <c r="A166" s="338" t="s">
        <v>244</v>
      </c>
      <c r="B166" s="335">
        <v>0</v>
      </c>
      <c r="C166" s="336"/>
    </row>
    <row r="167" spans="1:3">
      <c r="A167" s="338" t="s">
        <v>245</v>
      </c>
      <c r="B167" s="335">
        <v>0</v>
      </c>
      <c r="C167" s="336"/>
    </row>
    <row r="168" spans="1:3">
      <c r="A168" s="338" t="s">
        <v>246</v>
      </c>
      <c r="B168" s="335">
        <v>0</v>
      </c>
      <c r="C168" s="336"/>
    </row>
    <row r="169" spans="1:3">
      <c r="A169" s="338" t="s">
        <v>247</v>
      </c>
      <c r="B169" s="335">
        <v>0</v>
      </c>
      <c r="C169" s="336"/>
    </row>
    <row r="170" spans="1:3">
      <c r="A170" s="338" t="s">
        <v>248</v>
      </c>
      <c r="B170" s="335">
        <v>10</v>
      </c>
      <c r="C170" s="336"/>
    </row>
    <row r="171" spans="1:3">
      <c r="A171" s="338" t="s">
        <v>187</v>
      </c>
      <c r="B171" s="335">
        <v>0</v>
      </c>
      <c r="C171" s="336"/>
    </row>
    <row r="172" spans="1:3">
      <c r="A172" s="338" t="s">
        <v>153</v>
      </c>
      <c r="B172" s="335">
        <v>0</v>
      </c>
      <c r="C172" s="336"/>
    </row>
    <row r="173" spans="1:3">
      <c r="A173" s="338" t="s">
        <v>249</v>
      </c>
      <c r="B173" s="335">
        <v>29</v>
      </c>
      <c r="C173" s="336">
        <v>193.3</v>
      </c>
    </row>
    <row r="174" spans="1:3">
      <c r="A174" s="337" t="s">
        <v>250</v>
      </c>
      <c r="B174" s="335">
        <f>SUM(B175:B180)</f>
        <v>10</v>
      </c>
      <c r="C174" s="336"/>
    </row>
    <row r="175" spans="1:3">
      <c r="A175" s="338" t="s">
        <v>144</v>
      </c>
      <c r="B175" s="335">
        <v>0</v>
      </c>
      <c r="C175" s="336"/>
    </row>
    <row r="176" spans="1:3">
      <c r="A176" s="338" t="s">
        <v>145</v>
      </c>
      <c r="B176" s="335">
        <v>0</v>
      </c>
      <c r="C176" s="336"/>
    </row>
    <row r="177" spans="1:3">
      <c r="A177" s="338" t="s">
        <v>146</v>
      </c>
      <c r="B177" s="335">
        <v>0</v>
      </c>
      <c r="C177" s="336"/>
    </row>
    <row r="178" spans="1:3">
      <c r="A178" s="338" t="s">
        <v>251</v>
      </c>
      <c r="B178" s="335">
        <v>10</v>
      </c>
      <c r="C178" s="336"/>
    </row>
    <row r="179" spans="1:3">
      <c r="A179" s="338" t="s">
        <v>153</v>
      </c>
      <c r="B179" s="335">
        <v>0</v>
      </c>
      <c r="C179" s="336"/>
    </row>
    <row r="180" spans="1:3">
      <c r="A180" s="338" t="s">
        <v>252</v>
      </c>
      <c r="B180" s="335">
        <v>0</v>
      </c>
      <c r="C180" s="336"/>
    </row>
    <row r="181" spans="1:3">
      <c r="A181" s="337" t="s">
        <v>253</v>
      </c>
      <c r="B181" s="335">
        <f>SUM(B182:B187)</f>
        <v>19</v>
      </c>
      <c r="C181" s="336">
        <v>39.6</v>
      </c>
    </row>
    <row r="182" spans="1:3">
      <c r="A182" s="338" t="s">
        <v>144</v>
      </c>
      <c r="B182" s="335">
        <v>0</v>
      </c>
      <c r="C182" s="336"/>
    </row>
    <row r="183" spans="1:3">
      <c r="A183" s="338" t="s">
        <v>145</v>
      </c>
      <c r="B183" s="335">
        <v>0</v>
      </c>
      <c r="C183" s="336"/>
    </row>
    <row r="184" spans="1:3">
      <c r="A184" s="338" t="s">
        <v>146</v>
      </c>
      <c r="B184" s="335">
        <v>0</v>
      </c>
      <c r="C184" s="336"/>
    </row>
    <row r="185" spans="1:3">
      <c r="A185" s="338" t="s">
        <v>254</v>
      </c>
      <c r="B185" s="335">
        <v>4</v>
      </c>
      <c r="C185" s="336">
        <v>12.1</v>
      </c>
    </row>
    <row r="186" spans="1:3">
      <c r="A186" s="338" t="s">
        <v>153</v>
      </c>
      <c r="B186" s="335">
        <v>0</v>
      </c>
      <c r="C186" s="336"/>
    </row>
    <row r="187" spans="1:3">
      <c r="A187" s="338" t="s">
        <v>255</v>
      </c>
      <c r="B187" s="335">
        <v>15</v>
      </c>
      <c r="C187" s="336">
        <v>100</v>
      </c>
    </row>
    <row r="188" spans="1:3">
      <c r="A188" s="337" t="s">
        <v>256</v>
      </c>
      <c r="B188" s="335">
        <f>SUM(B189:B196)</f>
        <v>243</v>
      </c>
      <c r="C188" s="336">
        <v>90</v>
      </c>
    </row>
    <row r="189" spans="1:3">
      <c r="A189" s="338" t="s">
        <v>144</v>
      </c>
      <c r="B189" s="335">
        <v>233</v>
      </c>
      <c r="C189" s="336">
        <v>115.3</v>
      </c>
    </row>
    <row r="190" spans="1:3">
      <c r="A190" s="338" t="s">
        <v>145</v>
      </c>
      <c r="B190" s="335">
        <v>0</v>
      </c>
      <c r="C190" s="336"/>
    </row>
    <row r="191" spans="1:3">
      <c r="A191" s="338" t="s">
        <v>146</v>
      </c>
      <c r="B191" s="335">
        <v>0</v>
      </c>
      <c r="C191" s="336"/>
    </row>
    <row r="192" spans="1:3">
      <c r="A192" s="338" t="s">
        <v>257</v>
      </c>
      <c r="B192" s="335">
        <v>0</v>
      </c>
      <c r="C192" s="336"/>
    </row>
    <row r="193" spans="1:3">
      <c r="A193" s="338" t="s">
        <v>258</v>
      </c>
      <c r="B193" s="335">
        <v>3</v>
      </c>
      <c r="C193" s="336"/>
    </row>
    <row r="194" spans="1:3">
      <c r="A194" s="338" t="s">
        <v>259</v>
      </c>
      <c r="B194" s="335">
        <v>7</v>
      </c>
      <c r="C194" s="336">
        <v>24.1</v>
      </c>
    </row>
    <row r="195" spans="1:3">
      <c r="A195" s="338" t="s">
        <v>153</v>
      </c>
      <c r="B195" s="335">
        <v>0</v>
      </c>
      <c r="C195" s="336"/>
    </row>
    <row r="196" spans="1:3">
      <c r="A196" s="338" t="s">
        <v>260</v>
      </c>
      <c r="B196" s="335">
        <v>0</v>
      </c>
      <c r="C196" s="336">
        <v>0</v>
      </c>
    </row>
    <row r="197" spans="1:3">
      <c r="A197" s="337" t="s">
        <v>261</v>
      </c>
      <c r="B197" s="335">
        <f>SUM(B198:B202)</f>
        <v>139</v>
      </c>
      <c r="C197" s="336">
        <v>100.7</v>
      </c>
    </row>
    <row r="198" spans="1:3">
      <c r="A198" s="338" t="s">
        <v>144</v>
      </c>
      <c r="B198" s="335">
        <v>74</v>
      </c>
      <c r="C198" s="336">
        <v>104.2</v>
      </c>
    </row>
    <row r="199" spans="1:3">
      <c r="A199" s="338" t="s">
        <v>145</v>
      </c>
      <c r="B199" s="335">
        <v>0</v>
      </c>
      <c r="C199" s="336"/>
    </row>
    <row r="200" spans="1:3">
      <c r="A200" s="338" t="s">
        <v>146</v>
      </c>
      <c r="B200" s="335">
        <v>0</v>
      </c>
      <c r="C200" s="336"/>
    </row>
    <row r="201" spans="1:3">
      <c r="A201" s="338" t="s">
        <v>262</v>
      </c>
      <c r="B201" s="335">
        <v>65</v>
      </c>
      <c r="C201" s="336">
        <v>114</v>
      </c>
    </row>
    <row r="202" spans="1:3">
      <c r="A202" s="338" t="s">
        <v>263</v>
      </c>
      <c r="B202" s="335">
        <v>0</v>
      </c>
      <c r="C202" s="336">
        <v>0</v>
      </c>
    </row>
    <row r="203" spans="1:3">
      <c r="A203" s="337" t="s">
        <v>264</v>
      </c>
      <c r="B203" s="335">
        <f>SUM(B204:B209)</f>
        <v>68</v>
      </c>
      <c r="C203" s="336">
        <v>158.1</v>
      </c>
    </row>
    <row r="204" spans="1:3">
      <c r="A204" s="338" t="s">
        <v>144</v>
      </c>
      <c r="B204" s="335">
        <v>58</v>
      </c>
      <c r="C204" s="336">
        <v>145</v>
      </c>
    </row>
    <row r="205" spans="1:3">
      <c r="A205" s="338" t="s">
        <v>145</v>
      </c>
      <c r="B205" s="335">
        <v>0</v>
      </c>
      <c r="C205" s="336"/>
    </row>
    <row r="206" spans="1:3">
      <c r="A206" s="338" t="s">
        <v>146</v>
      </c>
      <c r="B206" s="335">
        <v>0</v>
      </c>
      <c r="C206" s="336"/>
    </row>
    <row r="207" spans="1:3">
      <c r="A207" s="338" t="s">
        <v>158</v>
      </c>
      <c r="B207" s="335">
        <v>0</v>
      </c>
      <c r="C207" s="336"/>
    </row>
    <row r="208" spans="1:3">
      <c r="A208" s="338" t="s">
        <v>153</v>
      </c>
      <c r="B208" s="335">
        <v>0</v>
      </c>
      <c r="C208" s="336"/>
    </row>
    <row r="209" spans="1:3">
      <c r="A209" s="338" t="s">
        <v>265</v>
      </c>
      <c r="B209" s="335">
        <v>10</v>
      </c>
      <c r="C209" s="336">
        <v>333.3</v>
      </c>
    </row>
    <row r="210" spans="1:3">
      <c r="A210" s="337" t="s">
        <v>266</v>
      </c>
      <c r="B210" s="335">
        <f>SUM(B211:B217)</f>
        <v>591</v>
      </c>
      <c r="C210" s="336">
        <v>110.7</v>
      </c>
    </row>
    <row r="211" spans="1:3">
      <c r="A211" s="338" t="s">
        <v>144</v>
      </c>
      <c r="B211" s="335">
        <v>434</v>
      </c>
      <c r="C211" s="336">
        <v>137.8</v>
      </c>
    </row>
    <row r="212" spans="1:3">
      <c r="A212" s="338" t="s">
        <v>145</v>
      </c>
      <c r="B212" s="335">
        <v>3</v>
      </c>
      <c r="C212" s="336">
        <v>150</v>
      </c>
    </row>
    <row r="213" spans="1:3">
      <c r="A213" s="338" t="s">
        <v>146</v>
      </c>
      <c r="B213" s="335">
        <v>0</v>
      </c>
      <c r="C213" s="336"/>
    </row>
    <row r="214" spans="1:3">
      <c r="A214" s="338" t="s">
        <v>267</v>
      </c>
      <c r="B214" s="335">
        <v>0</v>
      </c>
      <c r="C214" s="336"/>
    </row>
    <row r="215" spans="1:3">
      <c r="A215" s="338" t="s">
        <v>268</v>
      </c>
      <c r="B215" s="335">
        <v>0</v>
      </c>
      <c r="C215" s="336"/>
    </row>
    <row r="216" spans="1:3">
      <c r="A216" s="338" t="s">
        <v>153</v>
      </c>
      <c r="B216" s="335">
        <v>40</v>
      </c>
      <c r="C216" s="336">
        <v>125</v>
      </c>
    </row>
    <row r="217" spans="1:3">
      <c r="A217" s="338" t="s">
        <v>269</v>
      </c>
      <c r="B217" s="335">
        <v>114</v>
      </c>
      <c r="C217" s="336">
        <v>61.6</v>
      </c>
    </row>
    <row r="218" spans="1:3">
      <c r="A218" s="337" t="s">
        <v>270</v>
      </c>
      <c r="B218" s="335">
        <f>SUM(B219:B224)</f>
        <v>2632</v>
      </c>
      <c r="C218" s="336">
        <v>116.6</v>
      </c>
    </row>
    <row r="219" spans="1:3">
      <c r="A219" s="338" t="s">
        <v>144</v>
      </c>
      <c r="B219" s="335">
        <v>939</v>
      </c>
      <c r="C219" s="336">
        <v>84.7</v>
      </c>
    </row>
    <row r="220" spans="1:3">
      <c r="A220" s="338" t="s">
        <v>145</v>
      </c>
      <c r="B220" s="335">
        <v>0</v>
      </c>
      <c r="C220" s="336"/>
    </row>
    <row r="221" spans="1:3">
      <c r="A221" s="338" t="s">
        <v>146</v>
      </c>
      <c r="B221" s="335">
        <v>1107</v>
      </c>
      <c r="C221" s="336">
        <v>111.5</v>
      </c>
    </row>
    <row r="222" spans="1:3">
      <c r="A222" s="338" t="s">
        <v>271</v>
      </c>
      <c r="B222" s="335">
        <v>32</v>
      </c>
      <c r="C222" s="336">
        <v>97</v>
      </c>
    </row>
    <row r="223" spans="1:3">
      <c r="A223" s="338" t="s">
        <v>153</v>
      </c>
      <c r="B223" s="335">
        <v>0</v>
      </c>
      <c r="C223" s="336"/>
    </row>
    <row r="224" spans="1:3">
      <c r="A224" s="338" t="s">
        <v>272</v>
      </c>
      <c r="B224" s="335">
        <v>554</v>
      </c>
      <c r="C224" s="336">
        <v>450.4</v>
      </c>
    </row>
    <row r="225" spans="1:3">
      <c r="A225" s="337" t="s">
        <v>273</v>
      </c>
      <c r="B225" s="335">
        <f>SUM(B226:B230)</f>
        <v>468</v>
      </c>
      <c r="C225" s="336">
        <v>120.9</v>
      </c>
    </row>
    <row r="226" spans="1:3">
      <c r="A226" s="338" t="s">
        <v>144</v>
      </c>
      <c r="B226" s="335">
        <v>465</v>
      </c>
      <c r="C226" s="336">
        <v>124</v>
      </c>
    </row>
    <row r="227" spans="1:3">
      <c r="A227" s="338" t="s">
        <v>145</v>
      </c>
      <c r="B227" s="335">
        <v>0</v>
      </c>
      <c r="C227" s="336">
        <v>0</v>
      </c>
    </row>
    <row r="228" spans="1:3">
      <c r="A228" s="338" t="s">
        <v>146</v>
      </c>
      <c r="B228" s="335">
        <v>0</v>
      </c>
      <c r="C228" s="336"/>
    </row>
    <row r="229" spans="1:3">
      <c r="A229" s="338" t="s">
        <v>153</v>
      </c>
      <c r="B229" s="335">
        <v>0</v>
      </c>
      <c r="C229" s="336"/>
    </row>
    <row r="230" spans="1:3">
      <c r="A230" s="338" t="s">
        <v>274</v>
      </c>
      <c r="B230" s="335">
        <v>3</v>
      </c>
      <c r="C230" s="336">
        <v>100</v>
      </c>
    </row>
    <row r="231" spans="1:3">
      <c r="A231" s="337" t="s">
        <v>275</v>
      </c>
      <c r="B231" s="335">
        <f>SUM(B232:B236)</f>
        <v>460</v>
      </c>
      <c r="C231" s="336">
        <v>133.7</v>
      </c>
    </row>
    <row r="232" spans="1:3">
      <c r="A232" s="338" t="s">
        <v>144</v>
      </c>
      <c r="B232" s="335">
        <v>204</v>
      </c>
      <c r="C232" s="336">
        <v>105.7</v>
      </c>
    </row>
    <row r="233" spans="1:3">
      <c r="A233" s="338" t="s">
        <v>145</v>
      </c>
      <c r="B233" s="335">
        <v>0</v>
      </c>
      <c r="C233" s="336">
        <v>0</v>
      </c>
    </row>
    <row r="234" spans="1:3">
      <c r="A234" s="338" t="s">
        <v>146</v>
      </c>
      <c r="B234" s="335">
        <v>40</v>
      </c>
      <c r="C234" s="336"/>
    </row>
    <row r="235" spans="1:3">
      <c r="A235" s="338" t="s">
        <v>153</v>
      </c>
      <c r="B235" s="335">
        <v>0</v>
      </c>
      <c r="C235" s="336"/>
    </row>
    <row r="236" spans="1:3">
      <c r="A236" s="338" t="s">
        <v>276</v>
      </c>
      <c r="B236" s="335">
        <v>216</v>
      </c>
      <c r="C236" s="336">
        <v>168.8</v>
      </c>
    </row>
    <row r="237" spans="1:3">
      <c r="A237" s="337" t="s">
        <v>277</v>
      </c>
      <c r="B237" s="335">
        <f>SUM(B238:B242)</f>
        <v>201</v>
      </c>
      <c r="C237" s="336">
        <v>124.8</v>
      </c>
    </row>
    <row r="238" spans="1:3">
      <c r="A238" s="338" t="s">
        <v>144</v>
      </c>
      <c r="B238" s="335">
        <v>169</v>
      </c>
      <c r="C238" s="336">
        <v>117.4</v>
      </c>
    </row>
    <row r="239" spans="1:3">
      <c r="A239" s="338" t="s">
        <v>145</v>
      </c>
      <c r="B239" s="335">
        <v>10</v>
      </c>
      <c r="C239" s="336"/>
    </row>
    <row r="240" spans="1:3">
      <c r="A240" s="338" t="s">
        <v>146</v>
      </c>
      <c r="B240" s="335">
        <v>0</v>
      </c>
      <c r="C240" s="336"/>
    </row>
    <row r="241" spans="1:3">
      <c r="A241" s="338" t="s">
        <v>153</v>
      </c>
      <c r="B241" s="335">
        <v>18</v>
      </c>
      <c r="C241" s="336">
        <v>105.9</v>
      </c>
    </row>
    <row r="242" spans="1:3">
      <c r="A242" s="338" t="s">
        <v>278</v>
      </c>
      <c r="B242" s="335">
        <v>4</v>
      </c>
      <c r="C242" s="336"/>
    </row>
    <row r="243" spans="1:3">
      <c r="A243" s="337" t="s">
        <v>279</v>
      </c>
      <c r="B243" s="335">
        <f>SUM(B244:B248)</f>
        <v>0</v>
      </c>
      <c r="C243" s="336"/>
    </row>
    <row r="244" spans="1:3">
      <c r="A244" s="338" t="s">
        <v>144</v>
      </c>
      <c r="B244" s="335">
        <v>0</v>
      </c>
      <c r="C244" s="336"/>
    </row>
    <row r="245" spans="1:3">
      <c r="A245" s="338" t="s">
        <v>145</v>
      </c>
      <c r="B245" s="335">
        <v>0</v>
      </c>
      <c r="C245" s="336"/>
    </row>
    <row r="246" spans="1:3">
      <c r="A246" s="338" t="s">
        <v>146</v>
      </c>
      <c r="B246" s="335">
        <v>0</v>
      </c>
      <c r="C246" s="336"/>
    </row>
    <row r="247" spans="1:3">
      <c r="A247" s="338" t="s">
        <v>153</v>
      </c>
      <c r="B247" s="335">
        <v>0</v>
      </c>
      <c r="C247" s="336"/>
    </row>
    <row r="248" spans="1:3">
      <c r="A248" s="338" t="s">
        <v>280</v>
      </c>
      <c r="B248" s="335">
        <v>0</v>
      </c>
      <c r="C248" s="336"/>
    </row>
    <row r="249" spans="1:3">
      <c r="A249" s="337" t="s">
        <v>281</v>
      </c>
      <c r="B249" s="335">
        <f>SUM(B250:B254)</f>
        <v>446</v>
      </c>
      <c r="C249" s="336">
        <v>117.1</v>
      </c>
    </row>
    <row r="250" spans="1:3">
      <c r="A250" s="338" t="s">
        <v>144</v>
      </c>
      <c r="B250" s="335">
        <v>360</v>
      </c>
      <c r="C250" s="336">
        <v>114.6</v>
      </c>
    </row>
    <row r="251" spans="1:3">
      <c r="A251" s="338" t="s">
        <v>145</v>
      </c>
      <c r="B251" s="335">
        <v>0</v>
      </c>
      <c r="C251" s="336"/>
    </row>
    <row r="252" spans="1:3">
      <c r="A252" s="338" t="s">
        <v>146</v>
      </c>
      <c r="B252" s="335">
        <v>0</v>
      </c>
      <c r="C252" s="336"/>
    </row>
    <row r="253" spans="1:3">
      <c r="A253" s="338" t="s">
        <v>153</v>
      </c>
      <c r="B253" s="335">
        <v>0</v>
      </c>
      <c r="C253" s="336"/>
    </row>
    <row r="254" spans="1:3">
      <c r="A254" s="338" t="s">
        <v>282</v>
      </c>
      <c r="B254" s="335">
        <v>86</v>
      </c>
      <c r="C254" s="336">
        <v>128.4</v>
      </c>
    </row>
    <row r="255" spans="1:3">
      <c r="A255" s="337" t="s">
        <v>283</v>
      </c>
      <c r="B255" s="335">
        <f>SUM(B256:B257)</f>
        <v>150</v>
      </c>
      <c r="C255" s="336">
        <v>267.9</v>
      </c>
    </row>
    <row r="256" spans="1:3">
      <c r="A256" s="338" t="s">
        <v>284</v>
      </c>
      <c r="B256" s="335">
        <v>0</v>
      </c>
      <c r="C256" s="336"/>
    </row>
    <row r="257" spans="1:3">
      <c r="A257" s="338" t="s">
        <v>285</v>
      </c>
      <c r="B257" s="335">
        <v>150</v>
      </c>
      <c r="C257" s="336">
        <v>267.9</v>
      </c>
    </row>
    <row r="258" spans="1:3">
      <c r="A258" s="337" t="s">
        <v>286</v>
      </c>
      <c r="B258" s="335">
        <f>SUM(B259,B266,B269,B276,B282,B286,B288,B293)</f>
        <v>0</v>
      </c>
      <c r="C258" s="336"/>
    </row>
    <row r="259" spans="1:3">
      <c r="A259" s="337" t="s">
        <v>287</v>
      </c>
      <c r="B259" s="335">
        <f>SUM(B260:B265)</f>
        <v>0</v>
      </c>
      <c r="C259" s="336"/>
    </row>
    <row r="260" spans="1:3">
      <c r="A260" s="338" t="s">
        <v>144</v>
      </c>
      <c r="B260" s="335">
        <v>0</v>
      </c>
      <c r="C260" s="336"/>
    </row>
    <row r="261" spans="1:3">
      <c r="A261" s="338" t="s">
        <v>145</v>
      </c>
      <c r="B261" s="335">
        <v>0</v>
      </c>
      <c r="C261" s="336"/>
    </row>
    <row r="262" spans="1:3">
      <c r="A262" s="338" t="s">
        <v>146</v>
      </c>
      <c r="B262" s="335">
        <v>0</v>
      </c>
      <c r="C262" s="336"/>
    </row>
    <row r="263" spans="1:3">
      <c r="A263" s="338" t="s">
        <v>271</v>
      </c>
      <c r="B263" s="335">
        <v>0</v>
      </c>
      <c r="C263" s="336"/>
    </row>
    <row r="264" spans="1:3">
      <c r="A264" s="338" t="s">
        <v>153</v>
      </c>
      <c r="B264" s="335">
        <v>0</v>
      </c>
      <c r="C264" s="336"/>
    </row>
    <row r="265" spans="1:3">
      <c r="A265" s="338" t="s">
        <v>288</v>
      </c>
      <c r="B265" s="335">
        <v>0</v>
      </c>
      <c r="C265" s="336"/>
    </row>
    <row r="266" spans="1:3">
      <c r="A266" s="337" t="s">
        <v>289</v>
      </c>
      <c r="B266" s="335">
        <f>SUM(B267:B268)</f>
        <v>0</v>
      </c>
      <c r="C266" s="336"/>
    </row>
    <row r="267" spans="1:3">
      <c r="A267" s="338" t="s">
        <v>290</v>
      </c>
      <c r="B267" s="335">
        <v>0</v>
      </c>
      <c r="C267" s="336"/>
    </row>
    <row r="268" spans="1:3">
      <c r="A268" s="338" t="s">
        <v>291</v>
      </c>
      <c r="B268" s="335">
        <v>0</v>
      </c>
      <c r="C268" s="336"/>
    </row>
    <row r="269" spans="1:3">
      <c r="A269" s="337" t="s">
        <v>292</v>
      </c>
      <c r="B269" s="335">
        <f>SUM(B270:B275)</f>
        <v>0</v>
      </c>
      <c r="C269" s="336"/>
    </row>
    <row r="270" spans="1:3">
      <c r="A270" s="338" t="s">
        <v>293</v>
      </c>
      <c r="B270" s="335">
        <v>0</v>
      </c>
      <c r="C270" s="336"/>
    </row>
    <row r="271" spans="1:3">
      <c r="A271" s="338" t="s">
        <v>294</v>
      </c>
      <c r="B271" s="335">
        <v>0</v>
      </c>
      <c r="C271" s="336"/>
    </row>
    <row r="272" spans="1:3">
      <c r="A272" s="338" t="s">
        <v>295</v>
      </c>
      <c r="B272" s="335">
        <v>0</v>
      </c>
      <c r="C272" s="336"/>
    </row>
    <row r="273" spans="1:3">
      <c r="A273" s="338" t="s">
        <v>296</v>
      </c>
      <c r="B273" s="335">
        <v>0</v>
      </c>
      <c r="C273" s="336"/>
    </row>
    <row r="274" spans="1:3">
      <c r="A274" s="338" t="s">
        <v>297</v>
      </c>
      <c r="B274" s="335">
        <v>0</v>
      </c>
      <c r="C274" s="336"/>
    </row>
    <row r="275" spans="1:3">
      <c r="A275" s="338" t="s">
        <v>298</v>
      </c>
      <c r="B275" s="335">
        <v>0</v>
      </c>
      <c r="C275" s="336"/>
    </row>
    <row r="276" spans="1:3">
      <c r="A276" s="337" t="s">
        <v>299</v>
      </c>
      <c r="B276" s="335">
        <f>SUM(B277:B281)</f>
        <v>0</v>
      </c>
      <c r="C276" s="336"/>
    </row>
    <row r="277" spans="1:3">
      <c r="A277" s="338" t="s">
        <v>300</v>
      </c>
      <c r="B277" s="335">
        <v>0</v>
      </c>
      <c r="C277" s="336"/>
    </row>
    <row r="278" spans="1:3">
      <c r="A278" s="338" t="s">
        <v>301</v>
      </c>
      <c r="B278" s="335">
        <v>0</v>
      </c>
      <c r="C278" s="336"/>
    </row>
    <row r="279" spans="1:3">
      <c r="A279" s="338" t="s">
        <v>302</v>
      </c>
      <c r="B279" s="335">
        <v>0</v>
      </c>
      <c r="C279" s="336"/>
    </row>
    <row r="280" spans="1:3">
      <c r="A280" s="338" t="s">
        <v>303</v>
      </c>
      <c r="B280" s="335">
        <v>0</v>
      </c>
      <c r="C280" s="336"/>
    </row>
    <row r="281" spans="1:3">
      <c r="A281" s="338" t="s">
        <v>304</v>
      </c>
      <c r="B281" s="335">
        <v>0</v>
      </c>
      <c r="C281" s="336"/>
    </row>
    <row r="282" spans="1:3">
      <c r="A282" s="337" t="s">
        <v>305</v>
      </c>
      <c r="B282" s="335">
        <f>SUM(B283:B285)</f>
        <v>0</v>
      </c>
      <c r="C282" s="336"/>
    </row>
    <row r="283" spans="1:3">
      <c r="A283" s="338" t="s">
        <v>306</v>
      </c>
      <c r="B283" s="335">
        <v>0</v>
      </c>
      <c r="C283" s="336"/>
    </row>
    <row r="284" spans="1:3">
      <c r="A284" s="338" t="s">
        <v>307</v>
      </c>
      <c r="B284" s="335">
        <v>0</v>
      </c>
      <c r="C284" s="336"/>
    </row>
    <row r="285" spans="1:3">
      <c r="A285" s="338" t="s">
        <v>308</v>
      </c>
      <c r="B285" s="335">
        <v>0</v>
      </c>
      <c r="C285" s="336"/>
    </row>
    <row r="286" spans="1:3">
      <c r="A286" s="337" t="s">
        <v>309</v>
      </c>
      <c r="B286" s="335">
        <f>B287</f>
        <v>0</v>
      </c>
      <c r="C286" s="336"/>
    </row>
    <row r="287" spans="1:3">
      <c r="A287" s="338" t="s">
        <v>310</v>
      </c>
      <c r="B287" s="335">
        <v>0</v>
      </c>
      <c r="C287" s="336"/>
    </row>
    <row r="288" spans="1:3">
      <c r="A288" s="337" t="s">
        <v>311</v>
      </c>
      <c r="B288" s="335">
        <f>SUM(B289:B292)</f>
        <v>0</v>
      </c>
      <c r="C288" s="336"/>
    </row>
    <row r="289" spans="1:3">
      <c r="A289" s="338" t="s">
        <v>312</v>
      </c>
      <c r="B289" s="335">
        <v>0</v>
      </c>
      <c r="C289" s="336"/>
    </row>
    <row r="290" spans="1:3">
      <c r="A290" s="338" t="s">
        <v>313</v>
      </c>
      <c r="B290" s="335">
        <v>0</v>
      </c>
      <c r="C290" s="336"/>
    </row>
    <row r="291" spans="1:3">
      <c r="A291" s="338" t="s">
        <v>314</v>
      </c>
      <c r="B291" s="335">
        <v>0</v>
      </c>
      <c r="C291" s="336"/>
    </row>
    <row r="292" spans="1:3">
      <c r="A292" s="338" t="s">
        <v>315</v>
      </c>
      <c r="B292" s="335">
        <v>0</v>
      </c>
      <c r="C292" s="336"/>
    </row>
    <row r="293" spans="1:3">
      <c r="A293" s="337" t="s">
        <v>316</v>
      </c>
      <c r="B293" s="335">
        <f t="shared" ref="B293:B298" si="0">B294</f>
        <v>0</v>
      </c>
      <c r="C293" s="336"/>
    </row>
    <row r="294" spans="1:3">
      <c r="A294" s="338" t="s">
        <v>317</v>
      </c>
      <c r="B294" s="335">
        <v>0</v>
      </c>
      <c r="C294" s="336"/>
    </row>
    <row r="295" spans="1:3">
      <c r="A295" s="337" t="s">
        <v>318</v>
      </c>
      <c r="B295" s="335">
        <f>SUM(B296,B298,B300,B302,B311)</f>
        <v>602</v>
      </c>
      <c r="C295" s="336">
        <v>128.6</v>
      </c>
    </row>
    <row r="296" s="16" customFormat="1" spans="1:3">
      <c r="A296" s="337" t="s">
        <v>319</v>
      </c>
      <c r="B296" s="335">
        <f t="shared" si="0"/>
        <v>0</v>
      </c>
      <c r="C296" s="336"/>
    </row>
    <row r="297" spans="1:3">
      <c r="A297" s="338" t="s">
        <v>320</v>
      </c>
      <c r="B297" s="335">
        <v>0</v>
      </c>
      <c r="C297" s="336"/>
    </row>
    <row r="298" spans="1:3">
      <c r="A298" s="337" t="s">
        <v>321</v>
      </c>
      <c r="B298" s="335">
        <f t="shared" si="0"/>
        <v>0</v>
      </c>
      <c r="C298" s="336"/>
    </row>
    <row r="299" spans="1:3">
      <c r="A299" s="338" t="s">
        <v>322</v>
      </c>
      <c r="B299" s="335">
        <v>0</v>
      </c>
      <c r="C299" s="336"/>
    </row>
    <row r="300" spans="1:3">
      <c r="A300" s="337" t="s">
        <v>323</v>
      </c>
      <c r="B300" s="335">
        <f>B301</f>
        <v>0</v>
      </c>
      <c r="C300" s="336"/>
    </row>
    <row r="301" spans="1:3">
      <c r="A301" s="338" t="s">
        <v>324</v>
      </c>
      <c r="B301" s="335">
        <v>0</v>
      </c>
      <c r="C301" s="336"/>
    </row>
    <row r="302" spans="1:3">
      <c r="A302" s="337" t="s">
        <v>325</v>
      </c>
      <c r="B302" s="335">
        <f>SUM(B303:B310)</f>
        <v>547</v>
      </c>
      <c r="C302" s="336">
        <v>170.9</v>
      </c>
    </row>
    <row r="303" spans="1:3">
      <c r="A303" s="338" t="s">
        <v>326</v>
      </c>
      <c r="B303" s="335">
        <v>32</v>
      </c>
      <c r="C303" s="336">
        <v>72.7</v>
      </c>
    </row>
    <row r="304" spans="1:3">
      <c r="A304" s="338" t="s">
        <v>327</v>
      </c>
      <c r="B304" s="335">
        <v>0</v>
      </c>
      <c r="C304" s="336"/>
    </row>
    <row r="305" spans="1:3">
      <c r="A305" s="338" t="s">
        <v>328</v>
      </c>
      <c r="B305" s="335">
        <v>302</v>
      </c>
      <c r="C305" s="336">
        <v>2745.5</v>
      </c>
    </row>
    <row r="306" spans="1:3">
      <c r="A306" s="338" t="s">
        <v>329</v>
      </c>
      <c r="B306" s="335">
        <v>0</v>
      </c>
      <c r="C306" s="336"/>
    </row>
    <row r="307" spans="1:3">
      <c r="A307" s="338" t="s">
        <v>330</v>
      </c>
      <c r="B307" s="335">
        <v>5</v>
      </c>
      <c r="C307" s="336">
        <v>100</v>
      </c>
    </row>
    <row r="308" spans="1:3">
      <c r="A308" s="338" t="s">
        <v>331</v>
      </c>
      <c r="B308" s="335">
        <v>0</v>
      </c>
      <c r="C308" s="336"/>
    </row>
    <row r="309" spans="1:3">
      <c r="A309" s="338" t="s">
        <v>332</v>
      </c>
      <c r="B309" s="335">
        <v>208</v>
      </c>
      <c r="C309" s="336">
        <v>80</v>
      </c>
    </row>
    <row r="310" spans="1:3">
      <c r="A310" s="338" t="s">
        <v>333</v>
      </c>
      <c r="B310" s="335">
        <v>0</v>
      </c>
      <c r="C310" s="336"/>
    </row>
    <row r="311" spans="1:3">
      <c r="A311" s="337" t="s">
        <v>334</v>
      </c>
      <c r="B311" s="335">
        <f>B312</f>
        <v>55</v>
      </c>
      <c r="C311" s="336">
        <v>37.2</v>
      </c>
    </row>
    <row r="312" spans="1:3">
      <c r="A312" s="338" t="s">
        <v>335</v>
      </c>
      <c r="B312" s="335">
        <v>55</v>
      </c>
      <c r="C312" s="336">
        <v>37.2</v>
      </c>
    </row>
    <row r="313" spans="1:3">
      <c r="A313" s="337" t="s">
        <v>336</v>
      </c>
      <c r="B313" s="335">
        <f>SUM(B314,B324,B346,B353,B365,B374,B388,B397,B406,B414,B422,B431)</f>
        <v>12079</v>
      </c>
      <c r="C313" s="336">
        <v>93.6</v>
      </c>
    </row>
    <row r="314" s="16" customFormat="1" spans="1:3">
      <c r="A314" s="337" t="s">
        <v>337</v>
      </c>
      <c r="B314" s="335">
        <f>SUM(B315:B323)</f>
        <v>863</v>
      </c>
      <c r="C314" s="336">
        <v>132</v>
      </c>
    </row>
    <row r="315" spans="1:3">
      <c r="A315" s="338" t="s">
        <v>338</v>
      </c>
      <c r="B315" s="335">
        <v>37</v>
      </c>
      <c r="C315" s="336">
        <v>27.6</v>
      </c>
    </row>
    <row r="316" spans="1:3">
      <c r="A316" s="338" t="s">
        <v>339</v>
      </c>
      <c r="B316" s="335">
        <v>0</v>
      </c>
      <c r="C316" s="336"/>
    </row>
    <row r="317" spans="1:3">
      <c r="A317" s="338" t="s">
        <v>340</v>
      </c>
      <c r="B317" s="335">
        <v>826</v>
      </c>
      <c r="C317" s="336">
        <v>158.8</v>
      </c>
    </row>
    <row r="318" spans="1:3">
      <c r="A318" s="338" t="s">
        <v>341</v>
      </c>
      <c r="B318" s="335">
        <v>0</v>
      </c>
      <c r="C318" s="336"/>
    </row>
    <row r="319" spans="1:3">
      <c r="A319" s="338" t="s">
        <v>342</v>
      </c>
      <c r="B319" s="335">
        <v>0</v>
      </c>
      <c r="C319" s="336"/>
    </row>
    <row r="320" spans="1:3">
      <c r="A320" s="338" t="s">
        <v>343</v>
      </c>
      <c r="B320" s="335">
        <v>0</v>
      </c>
      <c r="C320" s="336"/>
    </row>
    <row r="321" spans="1:3">
      <c r="A321" s="338" t="s">
        <v>344</v>
      </c>
      <c r="B321" s="335">
        <v>0</v>
      </c>
      <c r="C321" s="336"/>
    </row>
    <row r="322" spans="1:3">
      <c r="A322" s="338" t="s">
        <v>345</v>
      </c>
      <c r="B322" s="335">
        <v>0</v>
      </c>
      <c r="C322" s="336"/>
    </row>
    <row r="323" spans="1:3">
      <c r="A323" s="338" t="s">
        <v>346</v>
      </c>
      <c r="B323" s="335">
        <v>0</v>
      </c>
      <c r="C323" s="336"/>
    </row>
    <row r="324" spans="1:3">
      <c r="A324" s="337" t="s">
        <v>347</v>
      </c>
      <c r="B324" s="335">
        <f>SUM(B325:B345)</f>
        <v>8989</v>
      </c>
      <c r="C324" s="336">
        <v>117.7</v>
      </c>
    </row>
    <row r="325" spans="1:3">
      <c r="A325" s="338" t="s">
        <v>144</v>
      </c>
      <c r="B325" s="335">
        <v>5531</v>
      </c>
      <c r="C325" s="336">
        <v>111.5</v>
      </c>
    </row>
    <row r="326" spans="1:3">
      <c r="A326" s="338" t="s">
        <v>145</v>
      </c>
      <c r="B326" s="335">
        <v>0</v>
      </c>
      <c r="C326" s="336"/>
    </row>
    <row r="327" spans="1:3">
      <c r="A327" s="338" t="s">
        <v>146</v>
      </c>
      <c r="B327" s="335">
        <v>0</v>
      </c>
      <c r="C327" s="336"/>
    </row>
    <row r="328" spans="1:3">
      <c r="A328" s="338" t="s">
        <v>348</v>
      </c>
      <c r="B328" s="335">
        <v>54</v>
      </c>
      <c r="C328" s="336">
        <v>110.2</v>
      </c>
    </row>
    <row r="329" spans="1:3">
      <c r="A329" s="338" t="s">
        <v>349</v>
      </c>
      <c r="B329" s="335">
        <v>0</v>
      </c>
      <c r="C329" s="336"/>
    </row>
    <row r="330" spans="1:3">
      <c r="A330" s="338" t="s">
        <v>350</v>
      </c>
      <c r="B330" s="335">
        <v>0</v>
      </c>
      <c r="C330" s="336"/>
    </row>
    <row r="331" spans="1:3">
      <c r="A331" s="338" t="s">
        <v>351</v>
      </c>
      <c r="B331" s="335">
        <v>0</v>
      </c>
      <c r="C331" s="336"/>
    </row>
    <row r="332" spans="1:3">
      <c r="A332" s="338" t="s">
        <v>352</v>
      </c>
      <c r="B332" s="335">
        <v>0</v>
      </c>
      <c r="C332" s="336"/>
    </row>
    <row r="333" spans="1:3">
      <c r="A333" s="338" t="s">
        <v>353</v>
      </c>
      <c r="B333" s="335">
        <v>0</v>
      </c>
      <c r="C333" s="336"/>
    </row>
    <row r="334" spans="1:3">
      <c r="A334" s="338" t="s">
        <v>354</v>
      </c>
      <c r="B334" s="335">
        <v>0</v>
      </c>
      <c r="C334" s="336"/>
    </row>
    <row r="335" spans="1:3">
      <c r="A335" s="338" t="s">
        <v>355</v>
      </c>
      <c r="B335" s="335">
        <v>161</v>
      </c>
      <c r="C335" s="336">
        <v>255.6</v>
      </c>
    </row>
    <row r="336" spans="1:3">
      <c r="A336" s="338" t="s">
        <v>356</v>
      </c>
      <c r="B336" s="335">
        <v>103</v>
      </c>
      <c r="C336" s="336">
        <v>56</v>
      </c>
    </row>
    <row r="337" spans="1:3">
      <c r="A337" s="338" t="s">
        <v>357</v>
      </c>
      <c r="B337" s="335">
        <v>3</v>
      </c>
      <c r="C337" s="336">
        <v>2.9</v>
      </c>
    </row>
    <row r="338" spans="1:3">
      <c r="A338" s="338" t="s">
        <v>358</v>
      </c>
      <c r="B338" s="335">
        <v>0</v>
      </c>
      <c r="C338" s="336"/>
    </row>
    <row r="339" spans="1:3">
      <c r="A339" s="338" t="s">
        <v>359</v>
      </c>
      <c r="B339" s="335">
        <v>32</v>
      </c>
      <c r="C339" s="336">
        <v>80</v>
      </c>
    </row>
    <row r="340" spans="1:3">
      <c r="A340" s="338" t="s">
        <v>360</v>
      </c>
      <c r="B340" s="335">
        <v>0</v>
      </c>
      <c r="C340" s="336"/>
    </row>
    <row r="341" spans="1:3">
      <c r="A341" s="338" t="s">
        <v>361</v>
      </c>
      <c r="B341" s="335">
        <v>666</v>
      </c>
      <c r="C341" s="336">
        <v>142.6</v>
      </c>
    </row>
    <row r="342" spans="1:3">
      <c r="A342" s="338" t="s">
        <v>362</v>
      </c>
      <c r="B342" s="335">
        <v>0</v>
      </c>
      <c r="C342" s="336"/>
    </row>
    <row r="343" spans="1:3">
      <c r="A343" s="338" t="s">
        <v>187</v>
      </c>
      <c r="B343" s="335">
        <v>190</v>
      </c>
      <c r="C343" s="336">
        <v>218.4</v>
      </c>
    </row>
    <row r="344" spans="1:3">
      <c r="A344" s="338" t="s">
        <v>153</v>
      </c>
      <c r="B344" s="335">
        <v>0</v>
      </c>
      <c r="C344" s="336"/>
    </row>
    <row r="345" spans="1:3">
      <c r="A345" s="338" t="s">
        <v>363</v>
      </c>
      <c r="B345" s="335">
        <v>2249</v>
      </c>
      <c r="C345" s="336">
        <v>133.6</v>
      </c>
    </row>
    <row r="346" spans="1:3">
      <c r="A346" s="337" t="s">
        <v>364</v>
      </c>
      <c r="B346" s="335">
        <f>SUM(B347:B352)</f>
        <v>0</v>
      </c>
      <c r="C346" s="336"/>
    </row>
    <row r="347" spans="1:3">
      <c r="A347" s="338" t="s">
        <v>144</v>
      </c>
      <c r="B347" s="335">
        <v>0</v>
      </c>
      <c r="C347" s="336"/>
    </row>
    <row r="348" spans="1:3">
      <c r="A348" s="338" t="s">
        <v>145</v>
      </c>
      <c r="B348" s="335">
        <v>0</v>
      </c>
      <c r="C348" s="336"/>
    </row>
    <row r="349" spans="1:3">
      <c r="A349" s="338" t="s">
        <v>146</v>
      </c>
      <c r="B349" s="335">
        <v>0</v>
      </c>
      <c r="C349" s="336"/>
    </row>
    <row r="350" spans="1:3">
      <c r="A350" s="338" t="s">
        <v>365</v>
      </c>
      <c r="B350" s="335">
        <v>0</v>
      </c>
      <c r="C350" s="336"/>
    </row>
    <row r="351" spans="1:3">
      <c r="A351" s="338" t="s">
        <v>153</v>
      </c>
      <c r="B351" s="335">
        <v>0</v>
      </c>
      <c r="C351" s="336"/>
    </row>
    <row r="352" spans="1:3">
      <c r="A352" s="338" t="s">
        <v>366</v>
      </c>
      <c r="B352" s="335">
        <v>0</v>
      </c>
      <c r="C352" s="336"/>
    </row>
    <row r="353" spans="1:3">
      <c r="A353" s="337" t="s">
        <v>367</v>
      </c>
      <c r="B353" s="335">
        <f>SUM(B354:B364)</f>
        <v>280</v>
      </c>
      <c r="C353" s="336">
        <v>19.2</v>
      </c>
    </row>
    <row r="354" spans="1:3">
      <c r="A354" s="338" t="s">
        <v>144</v>
      </c>
      <c r="B354" s="335">
        <v>249</v>
      </c>
      <c r="C354" s="336">
        <v>21.5</v>
      </c>
    </row>
    <row r="355" spans="1:3">
      <c r="A355" s="338" t="s">
        <v>145</v>
      </c>
      <c r="B355" s="335">
        <v>0</v>
      </c>
      <c r="C355" s="336"/>
    </row>
    <row r="356" spans="1:3">
      <c r="A356" s="338" t="s">
        <v>146</v>
      </c>
      <c r="B356" s="335">
        <v>0</v>
      </c>
      <c r="C356" s="336"/>
    </row>
    <row r="357" spans="1:3">
      <c r="A357" s="338" t="s">
        <v>368</v>
      </c>
      <c r="B357" s="335">
        <v>0</v>
      </c>
      <c r="C357" s="336"/>
    </row>
    <row r="358" spans="1:3">
      <c r="A358" s="338" t="s">
        <v>369</v>
      </c>
      <c r="B358" s="335">
        <v>0</v>
      </c>
      <c r="C358" s="336"/>
    </row>
    <row r="359" spans="1:3">
      <c r="A359" s="338" t="s">
        <v>370</v>
      </c>
      <c r="B359" s="335">
        <v>0</v>
      </c>
      <c r="C359" s="336"/>
    </row>
    <row r="360" spans="1:3">
      <c r="A360" s="338" t="s">
        <v>371</v>
      </c>
      <c r="B360" s="335">
        <v>0</v>
      </c>
      <c r="C360" s="336"/>
    </row>
    <row r="361" spans="1:3">
      <c r="A361" s="338" t="s">
        <v>372</v>
      </c>
      <c r="B361" s="335">
        <v>0</v>
      </c>
      <c r="C361" s="336"/>
    </row>
    <row r="362" spans="1:3">
      <c r="A362" s="338" t="s">
        <v>373</v>
      </c>
      <c r="B362" s="335">
        <v>0</v>
      </c>
      <c r="C362" s="336"/>
    </row>
    <row r="363" spans="1:3">
      <c r="A363" s="338" t="s">
        <v>153</v>
      </c>
      <c r="B363" s="335">
        <v>0</v>
      </c>
      <c r="C363" s="336"/>
    </row>
    <row r="364" spans="1:3">
      <c r="A364" s="338" t="s">
        <v>374</v>
      </c>
      <c r="B364" s="335">
        <v>31</v>
      </c>
      <c r="C364" s="336">
        <v>10.4</v>
      </c>
    </row>
    <row r="365" spans="1:3">
      <c r="A365" s="337" t="s">
        <v>375</v>
      </c>
      <c r="B365" s="335">
        <f>SUM(B366:B373)</f>
        <v>384</v>
      </c>
      <c r="C365" s="336">
        <v>21.8</v>
      </c>
    </row>
    <row r="366" spans="1:3">
      <c r="A366" s="338" t="s">
        <v>144</v>
      </c>
      <c r="B366" s="335">
        <v>336</v>
      </c>
      <c r="C366" s="336">
        <v>25.1</v>
      </c>
    </row>
    <row r="367" spans="1:3">
      <c r="A367" s="338" t="s">
        <v>145</v>
      </c>
      <c r="B367" s="335">
        <v>0</v>
      </c>
      <c r="C367" s="336"/>
    </row>
    <row r="368" spans="1:3">
      <c r="A368" s="338" t="s">
        <v>146</v>
      </c>
      <c r="B368" s="335">
        <v>0</v>
      </c>
      <c r="C368" s="336"/>
    </row>
    <row r="369" spans="1:3">
      <c r="A369" s="338" t="s">
        <v>376</v>
      </c>
      <c r="B369" s="335">
        <v>0</v>
      </c>
      <c r="C369" s="336"/>
    </row>
    <row r="370" spans="1:3">
      <c r="A370" s="338" t="s">
        <v>377</v>
      </c>
      <c r="B370" s="335">
        <v>0</v>
      </c>
      <c r="C370" s="336"/>
    </row>
    <row r="371" spans="1:3">
      <c r="A371" s="338" t="s">
        <v>378</v>
      </c>
      <c r="B371" s="335">
        <v>0</v>
      </c>
      <c r="C371" s="336"/>
    </row>
    <row r="372" spans="1:3">
      <c r="A372" s="338" t="s">
        <v>153</v>
      </c>
      <c r="B372" s="335">
        <v>0</v>
      </c>
      <c r="C372" s="336"/>
    </row>
    <row r="373" spans="1:3">
      <c r="A373" s="338" t="s">
        <v>379</v>
      </c>
      <c r="B373" s="335">
        <v>48</v>
      </c>
      <c r="C373" s="336">
        <v>11.4</v>
      </c>
    </row>
    <row r="374" spans="1:3">
      <c r="A374" s="337" t="s">
        <v>380</v>
      </c>
      <c r="B374" s="335">
        <f>SUM(B375:B387)</f>
        <v>1320</v>
      </c>
      <c r="C374" s="336">
        <v>116.9</v>
      </c>
    </row>
    <row r="375" spans="1:3">
      <c r="A375" s="338" t="s">
        <v>144</v>
      </c>
      <c r="B375" s="335">
        <v>908</v>
      </c>
      <c r="C375" s="336">
        <v>130.5</v>
      </c>
    </row>
    <row r="376" spans="1:3">
      <c r="A376" s="338" t="s">
        <v>145</v>
      </c>
      <c r="B376" s="335">
        <v>0</v>
      </c>
      <c r="C376" s="336"/>
    </row>
    <row r="377" spans="1:3">
      <c r="A377" s="338" t="s">
        <v>146</v>
      </c>
      <c r="B377" s="335">
        <v>0</v>
      </c>
      <c r="C377" s="336"/>
    </row>
    <row r="378" spans="1:3">
      <c r="A378" s="338" t="s">
        <v>381</v>
      </c>
      <c r="B378" s="335">
        <v>151</v>
      </c>
      <c r="C378" s="336">
        <v>158.9</v>
      </c>
    </row>
    <row r="379" spans="1:3">
      <c r="A379" s="338" t="s">
        <v>382</v>
      </c>
      <c r="B379" s="335">
        <v>15</v>
      </c>
      <c r="C379" s="336">
        <v>100</v>
      </c>
    </row>
    <row r="380" spans="1:3">
      <c r="A380" s="338" t="s">
        <v>383</v>
      </c>
      <c r="B380" s="335">
        <v>78</v>
      </c>
      <c r="C380" s="336">
        <v>325</v>
      </c>
    </row>
    <row r="381" spans="1:3">
      <c r="A381" s="338" t="s">
        <v>384</v>
      </c>
      <c r="B381" s="335">
        <v>44</v>
      </c>
      <c r="C381" s="336">
        <v>122.2</v>
      </c>
    </row>
    <row r="382" spans="1:3">
      <c r="A382" s="338" t="s">
        <v>385</v>
      </c>
      <c r="B382" s="335">
        <v>0</v>
      </c>
      <c r="C382" s="336"/>
    </row>
    <row r="383" spans="1:3">
      <c r="A383" s="338" t="s">
        <v>386</v>
      </c>
      <c r="B383" s="335">
        <v>0</v>
      </c>
      <c r="C383" s="336"/>
    </row>
    <row r="384" spans="1:3">
      <c r="A384" s="338" t="s">
        <v>387</v>
      </c>
      <c r="B384" s="335">
        <v>14</v>
      </c>
      <c r="C384" s="336">
        <v>116.7</v>
      </c>
    </row>
    <row r="385" spans="1:3">
      <c r="A385" s="338" t="s">
        <v>388</v>
      </c>
      <c r="B385" s="335">
        <v>0</v>
      </c>
      <c r="C385" s="336"/>
    </row>
    <row r="386" spans="1:3">
      <c r="A386" s="338" t="s">
        <v>153</v>
      </c>
      <c r="B386" s="335">
        <v>74</v>
      </c>
      <c r="C386" s="336">
        <v>101.4</v>
      </c>
    </row>
    <row r="387" spans="1:3">
      <c r="A387" s="338" t="s">
        <v>389</v>
      </c>
      <c r="B387" s="335">
        <v>36</v>
      </c>
      <c r="C387" s="336">
        <v>20.2</v>
      </c>
    </row>
    <row r="388" spans="1:3">
      <c r="A388" s="337" t="s">
        <v>390</v>
      </c>
      <c r="B388" s="335">
        <f>SUM(B389:B396)</f>
        <v>0</v>
      </c>
      <c r="C388" s="336"/>
    </row>
    <row r="389" spans="1:3">
      <c r="A389" s="338" t="s">
        <v>144</v>
      </c>
      <c r="B389" s="335">
        <v>0</v>
      </c>
      <c r="C389" s="336"/>
    </row>
    <row r="390" spans="1:3">
      <c r="A390" s="338" t="s">
        <v>145</v>
      </c>
      <c r="B390" s="335">
        <v>0</v>
      </c>
      <c r="C390" s="336"/>
    </row>
    <row r="391" spans="1:3">
      <c r="A391" s="338" t="s">
        <v>146</v>
      </c>
      <c r="B391" s="335">
        <v>0</v>
      </c>
      <c r="C391" s="336"/>
    </row>
    <row r="392" spans="1:3">
      <c r="A392" s="338" t="s">
        <v>391</v>
      </c>
      <c r="B392" s="335">
        <v>0</v>
      </c>
      <c r="C392" s="336"/>
    </row>
    <row r="393" spans="1:3">
      <c r="A393" s="338" t="s">
        <v>392</v>
      </c>
      <c r="B393" s="335">
        <v>0</v>
      </c>
      <c r="C393" s="336"/>
    </row>
    <row r="394" spans="1:3">
      <c r="A394" s="338" t="s">
        <v>393</v>
      </c>
      <c r="B394" s="335">
        <v>0</v>
      </c>
      <c r="C394" s="336"/>
    </row>
    <row r="395" spans="1:3">
      <c r="A395" s="338" t="s">
        <v>153</v>
      </c>
      <c r="B395" s="335">
        <v>0</v>
      </c>
      <c r="C395" s="336"/>
    </row>
    <row r="396" spans="1:3">
      <c r="A396" s="338" t="s">
        <v>394</v>
      </c>
      <c r="B396" s="335">
        <v>0</v>
      </c>
      <c r="C396" s="336"/>
    </row>
    <row r="397" spans="1:3">
      <c r="A397" s="337" t="s">
        <v>395</v>
      </c>
      <c r="B397" s="335">
        <f>SUM(B398:B405)</f>
        <v>0</v>
      </c>
      <c r="C397" s="336"/>
    </row>
    <row r="398" spans="1:3">
      <c r="A398" s="338" t="s">
        <v>144</v>
      </c>
      <c r="B398" s="335">
        <v>0</v>
      </c>
      <c r="C398" s="336"/>
    </row>
    <row r="399" spans="1:3">
      <c r="A399" s="338" t="s">
        <v>145</v>
      </c>
      <c r="B399" s="335">
        <v>0</v>
      </c>
      <c r="C399" s="336"/>
    </row>
    <row r="400" spans="1:3">
      <c r="A400" s="338" t="s">
        <v>146</v>
      </c>
      <c r="B400" s="335">
        <v>0</v>
      </c>
      <c r="C400" s="336"/>
    </row>
    <row r="401" spans="1:3">
      <c r="A401" s="338" t="s">
        <v>396</v>
      </c>
      <c r="B401" s="335">
        <v>0</v>
      </c>
      <c r="C401" s="336"/>
    </row>
    <row r="402" spans="1:3">
      <c r="A402" s="338" t="s">
        <v>397</v>
      </c>
      <c r="B402" s="335">
        <v>0</v>
      </c>
      <c r="C402" s="336"/>
    </row>
    <row r="403" spans="1:3">
      <c r="A403" s="338" t="s">
        <v>398</v>
      </c>
      <c r="B403" s="335">
        <v>0</v>
      </c>
      <c r="C403" s="336"/>
    </row>
    <row r="404" spans="1:3">
      <c r="A404" s="338" t="s">
        <v>153</v>
      </c>
      <c r="B404" s="335">
        <v>0</v>
      </c>
      <c r="C404" s="336"/>
    </row>
    <row r="405" spans="1:3">
      <c r="A405" s="338" t="s">
        <v>399</v>
      </c>
      <c r="B405" s="335">
        <v>0</v>
      </c>
      <c r="C405" s="336"/>
    </row>
    <row r="406" spans="1:3">
      <c r="A406" s="337" t="s">
        <v>400</v>
      </c>
      <c r="B406" s="335">
        <f>SUM(B407:B413)</f>
        <v>0</v>
      </c>
      <c r="C406" s="336"/>
    </row>
    <row r="407" spans="1:3">
      <c r="A407" s="338" t="s">
        <v>144</v>
      </c>
      <c r="B407" s="335">
        <v>0</v>
      </c>
      <c r="C407" s="336"/>
    </row>
    <row r="408" spans="1:3">
      <c r="A408" s="338" t="s">
        <v>145</v>
      </c>
      <c r="B408" s="335">
        <v>0</v>
      </c>
      <c r="C408" s="336"/>
    </row>
    <row r="409" spans="1:3">
      <c r="A409" s="338" t="s">
        <v>146</v>
      </c>
      <c r="B409" s="335">
        <v>0</v>
      </c>
      <c r="C409" s="336"/>
    </row>
    <row r="410" spans="1:3">
      <c r="A410" s="338" t="s">
        <v>401</v>
      </c>
      <c r="B410" s="335">
        <v>0</v>
      </c>
      <c r="C410" s="336"/>
    </row>
    <row r="411" spans="1:3">
      <c r="A411" s="338" t="s">
        <v>402</v>
      </c>
      <c r="B411" s="335">
        <v>0</v>
      </c>
      <c r="C411" s="336"/>
    </row>
    <row r="412" spans="1:3">
      <c r="A412" s="338" t="s">
        <v>153</v>
      </c>
      <c r="B412" s="335">
        <v>0</v>
      </c>
      <c r="C412" s="336"/>
    </row>
    <row r="413" spans="1:3">
      <c r="A413" s="338" t="s">
        <v>403</v>
      </c>
      <c r="B413" s="335">
        <v>0</v>
      </c>
      <c r="C413" s="336"/>
    </row>
    <row r="414" spans="1:3">
      <c r="A414" s="337" t="s">
        <v>404</v>
      </c>
      <c r="B414" s="335">
        <f>SUM(B415:B421)</f>
        <v>0</v>
      </c>
      <c r="C414" s="336"/>
    </row>
    <row r="415" spans="1:3">
      <c r="A415" s="338" t="s">
        <v>144</v>
      </c>
      <c r="B415" s="335">
        <v>0</v>
      </c>
      <c r="C415" s="336"/>
    </row>
    <row r="416" spans="1:3">
      <c r="A416" s="338" t="s">
        <v>145</v>
      </c>
      <c r="B416" s="335">
        <v>0</v>
      </c>
      <c r="C416" s="336"/>
    </row>
    <row r="417" spans="1:3">
      <c r="A417" s="338" t="s">
        <v>405</v>
      </c>
      <c r="B417" s="335">
        <v>0</v>
      </c>
      <c r="C417" s="336"/>
    </row>
    <row r="418" spans="1:3">
      <c r="A418" s="338" t="s">
        <v>406</v>
      </c>
      <c r="B418" s="335">
        <v>0</v>
      </c>
      <c r="C418" s="336"/>
    </row>
    <row r="419" spans="1:3">
      <c r="A419" s="338" t="s">
        <v>407</v>
      </c>
      <c r="B419" s="335">
        <v>0</v>
      </c>
      <c r="C419" s="336"/>
    </row>
    <row r="420" spans="1:3">
      <c r="A420" s="338" t="s">
        <v>360</v>
      </c>
      <c r="B420" s="335">
        <v>0</v>
      </c>
      <c r="C420" s="336"/>
    </row>
    <row r="421" spans="1:3">
      <c r="A421" s="338" t="s">
        <v>408</v>
      </c>
      <c r="B421" s="335">
        <v>0</v>
      </c>
      <c r="C421" s="336"/>
    </row>
    <row r="422" spans="1:3">
      <c r="A422" s="337" t="s">
        <v>409</v>
      </c>
      <c r="B422" s="335">
        <f>SUM(B423:B430)</f>
        <v>0</v>
      </c>
      <c r="C422" s="336"/>
    </row>
    <row r="423" spans="1:3">
      <c r="A423" s="338" t="s">
        <v>410</v>
      </c>
      <c r="B423" s="335">
        <v>0</v>
      </c>
      <c r="C423" s="336"/>
    </row>
    <row r="424" spans="1:3">
      <c r="A424" s="338" t="s">
        <v>144</v>
      </c>
      <c r="B424" s="335">
        <v>0</v>
      </c>
      <c r="C424" s="336"/>
    </row>
    <row r="425" spans="1:3">
      <c r="A425" s="338" t="s">
        <v>411</v>
      </c>
      <c r="B425" s="335">
        <v>0</v>
      </c>
      <c r="C425" s="336"/>
    </row>
    <row r="426" spans="1:3">
      <c r="A426" s="338" t="s">
        <v>412</v>
      </c>
      <c r="B426" s="335">
        <v>0</v>
      </c>
      <c r="C426" s="336"/>
    </row>
    <row r="427" spans="1:3">
      <c r="A427" s="338" t="s">
        <v>413</v>
      </c>
      <c r="B427" s="335">
        <v>0</v>
      </c>
      <c r="C427" s="336"/>
    </row>
    <row r="428" spans="1:3">
      <c r="A428" s="338" t="s">
        <v>414</v>
      </c>
      <c r="B428" s="335">
        <v>0</v>
      </c>
      <c r="C428" s="336"/>
    </row>
    <row r="429" spans="1:3">
      <c r="A429" s="338" t="s">
        <v>415</v>
      </c>
      <c r="B429" s="335">
        <v>0</v>
      </c>
      <c r="C429" s="336"/>
    </row>
    <row r="430" spans="1:3">
      <c r="A430" s="338" t="s">
        <v>416</v>
      </c>
      <c r="B430" s="335">
        <v>0</v>
      </c>
      <c r="C430" s="336"/>
    </row>
    <row r="431" spans="1:3">
      <c r="A431" s="337" t="s">
        <v>417</v>
      </c>
      <c r="B431" s="335">
        <f>B432+B433</f>
        <v>243</v>
      </c>
      <c r="C431" s="336">
        <v>91.4</v>
      </c>
    </row>
    <row r="432" spans="1:3">
      <c r="A432" s="338" t="s">
        <v>418</v>
      </c>
      <c r="B432" s="335">
        <v>243</v>
      </c>
      <c r="C432" s="336">
        <v>91.4</v>
      </c>
    </row>
    <row r="433" spans="1:3">
      <c r="A433" s="338" t="s">
        <v>419</v>
      </c>
      <c r="B433" s="335">
        <v>0</v>
      </c>
      <c r="C433" s="336"/>
    </row>
    <row r="434" spans="1:3">
      <c r="A434" s="337" t="s">
        <v>420</v>
      </c>
      <c r="B434" s="335">
        <f>SUM(B435,B440,B449,B456,B462,B466,B470,B474,B480,B487)</f>
        <v>55504</v>
      </c>
      <c r="C434" s="336">
        <v>109.6</v>
      </c>
    </row>
    <row r="435" s="16" customFormat="1" spans="1:3">
      <c r="A435" s="337" t="s">
        <v>421</v>
      </c>
      <c r="B435" s="335">
        <f>SUM(B436:B439)</f>
        <v>550</v>
      </c>
      <c r="C435" s="336">
        <v>110.7</v>
      </c>
    </row>
    <row r="436" spans="1:3">
      <c r="A436" s="338" t="s">
        <v>144</v>
      </c>
      <c r="B436" s="335">
        <v>225</v>
      </c>
      <c r="C436" s="336">
        <v>184.4</v>
      </c>
    </row>
    <row r="437" spans="1:3">
      <c r="A437" s="338" t="s">
        <v>145</v>
      </c>
      <c r="B437" s="335">
        <v>0</v>
      </c>
      <c r="C437" s="336"/>
    </row>
    <row r="438" spans="1:3">
      <c r="A438" s="338" t="s">
        <v>146</v>
      </c>
      <c r="B438" s="335">
        <v>0</v>
      </c>
      <c r="C438" s="336"/>
    </row>
    <row r="439" spans="1:3">
      <c r="A439" s="338" t="s">
        <v>422</v>
      </c>
      <c r="B439" s="335">
        <v>325</v>
      </c>
      <c r="C439" s="336">
        <v>86.7</v>
      </c>
    </row>
    <row r="440" spans="1:3">
      <c r="A440" s="337" t="s">
        <v>423</v>
      </c>
      <c r="B440" s="335">
        <f>SUM(B441:B448)</f>
        <v>47557</v>
      </c>
      <c r="C440" s="336">
        <v>106.9</v>
      </c>
    </row>
    <row r="441" spans="1:3">
      <c r="A441" s="338" t="s">
        <v>424</v>
      </c>
      <c r="B441" s="335">
        <v>4080</v>
      </c>
      <c r="C441" s="336">
        <v>146.9</v>
      </c>
    </row>
    <row r="442" spans="1:3">
      <c r="A442" s="338" t="s">
        <v>425</v>
      </c>
      <c r="B442" s="335">
        <v>20356</v>
      </c>
      <c r="C442" s="336">
        <v>118.9</v>
      </c>
    </row>
    <row r="443" spans="1:3">
      <c r="A443" s="338" t="s">
        <v>426</v>
      </c>
      <c r="B443" s="335">
        <v>12436</v>
      </c>
      <c r="C443" s="336">
        <v>91.3</v>
      </c>
    </row>
    <row r="444" spans="1:3">
      <c r="A444" s="338" t="s">
        <v>427</v>
      </c>
      <c r="B444" s="335">
        <v>5570</v>
      </c>
      <c r="C444" s="336">
        <v>118.5</v>
      </c>
    </row>
    <row r="445" spans="1:3">
      <c r="A445" s="338" t="s">
        <v>428</v>
      </c>
      <c r="B445" s="335">
        <v>0</v>
      </c>
      <c r="C445" s="336">
        <v>0</v>
      </c>
    </row>
    <row r="446" spans="1:3">
      <c r="A446" s="338" t="s">
        <v>429</v>
      </c>
      <c r="B446" s="335">
        <v>0</v>
      </c>
      <c r="C446" s="336"/>
    </row>
    <row r="447" spans="1:3">
      <c r="A447" s="338" t="s">
        <v>430</v>
      </c>
      <c r="B447" s="335">
        <v>0</v>
      </c>
      <c r="C447" s="336"/>
    </row>
    <row r="448" spans="1:3">
      <c r="A448" s="338" t="s">
        <v>431</v>
      </c>
      <c r="B448" s="335">
        <v>5115</v>
      </c>
      <c r="C448" s="336">
        <v>81.2</v>
      </c>
    </row>
    <row r="449" spans="1:3">
      <c r="A449" s="337" t="s">
        <v>432</v>
      </c>
      <c r="B449" s="335">
        <f>SUM(B450:B455)</f>
        <v>1554</v>
      </c>
      <c r="C449" s="336">
        <v>93.2</v>
      </c>
    </row>
    <row r="450" spans="1:3">
      <c r="A450" s="338" t="s">
        <v>433</v>
      </c>
      <c r="B450" s="335">
        <v>0</v>
      </c>
      <c r="C450" s="336"/>
    </row>
    <row r="451" spans="1:3">
      <c r="A451" s="338" t="s">
        <v>434</v>
      </c>
      <c r="B451" s="335">
        <v>1554</v>
      </c>
      <c r="C451" s="336">
        <v>96.8</v>
      </c>
    </row>
    <row r="452" spans="1:3">
      <c r="A452" s="338" t="s">
        <v>435</v>
      </c>
      <c r="B452" s="335">
        <v>0</v>
      </c>
      <c r="C452" s="336">
        <v>0</v>
      </c>
    </row>
    <row r="453" spans="1:3">
      <c r="A453" s="338" t="s">
        <v>436</v>
      </c>
      <c r="B453" s="335">
        <v>0</v>
      </c>
      <c r="C453" s="336"/>
    </row>
    <row r="454" spans="1:3">
      <c r="A454" s="338" t="s">
        <v>437</v>
      </c>
      <c r="B454" s="335">
        <v>0</v>
      </c>
      <c r="C454" s="336"/>
    </row>
    <row r="455" spans="1:3">
      <c r="A455" s="338" t="s">
        <v>438</v>
      </c>
      <c r="B455" s="335">
        <v>0</v>
      </c>
      <c r="C455" s="336">
        <v>0</v>
      </c>
    </row>
    <row r="456" spans="1:3">
      <c r="A456" s="337" t="s">
        <v>439</v>
      </c>
      <c r="B456" s="335">
        <f>SUM(B457:B461)</f>
        <v>195</v>
      </c>
      <c r="C456" s="336">
        <v>116.1</v>
      </c>
    </row>
    <row r="457" spans="1:3">
      <c r="A457" s="338" t="s">
        <v>440</v>
      </c>
      <c r="B457" s="335">
        <v>0</v>
      </c>
      <c r="C457" s="336"/>
    </row>
    <row r="458" spans="1:3">
      <c r="A458" s="338" t="s">
        <v>441</v>
      </c>
      <c r="B458" s="335">
        <v>0</v>
      </c>
      <c r="C458" s="336"/>
    </row>
    <row r="459" spans="1:3">
      <c r="A459" s="338" t="s">
        <v>442</v>
      </c>
      <c r="B459" s="335">
        <v>0</v>
      </c>
      <c r="C459" s="336"/>
    </row>
    <row r="460" spans="1:3">
      <c r="A460" s="338" t="s">
        <v>443</v>
      </c>
      <c r="B460" s="335">
        <v>195</v>
      </c>
      <c r="C460" s="336">
        <v>116.1</v>
      </c>
    </row>
    <row r="461" spans="1:3">
      <c r="A461" s="338" t="s">
        <v>444</v>
      </c>
      <c r="B461" s="335">
        <v>0</v>
      </c>
      <c r="C461" s="336"/>
    </row>
    <row r="462" spans="1:3">
      <c r="A462" s="337" t="s">
        <v>445</v>
      </c>
      <c r="B462" s="335">
        <f>SUM(B463:B465)</f>
        <v>0</v>
      </c>
      <c r="C462" s="336"/>
    </row>
    <row r="463" spans="1:3">
      <c r="A463" s="338" t="s">
        <v>446</v>
      </c>
      <c r="B463" s="335">
        <v>0</v>
      </c>
      <c r="C463" s="336"/>
    </row>
    <row r="464" spans="1:3">
      <c r="A464" s="338" t="s">
        <v>447</v>
      </c>
      <c r="B464" s="335">
        <v>0</v>
      </c>
      <c r="C464" s="336"/>
    </row>
    <row r="465" spans="1:3">
      <c r="A465" s="338" t="s">
        <v>448</v>
      </c>
      <c r="B465" s="335">
        <v>0</v>
      </c>
      <c r="C465" s="336"/>
    </row>
    <row r="466" spans="1:3">
      <c r="A466" s="337" t="s">
        <v>449</v>
      </c>
      <c r="B466" s="335">
        <f>SUM(B467:B469)</f>
        <v>0</v>
      </c>
      <c r="C466" s="336"/>
    </row>
    <row r="467" spans="1:3">
      <c r="A467" s="338" t="s">
        <v>450</v>
      </c>
      <c r="B467" s="335">
        <v>0</v>
      </c>
      <c r="C467" s="336"/>
    </row>
    <row r="468" spans="1:3">
      <c r="A468" s="338" t="s">
        <v>451</v>
      </c>
      <c r="B468" s="335">
        <v>0</v>
      </c>
      <c r="C468" s="336"/>
    </row>
    <row r="469" spans="1:3">
      <c r="A469" s="338" t="s">
        <v>452</v>
      </c>
      <c r="B469" s="335">
        <v>0</v>
      </c>
      <c r="C469" s="336"/>
    </row>
    <row r="470" spans="1:3">
      <c r="A470" s="337" t="s">
        <v>453</v>
      </c>
      <c r="B470" s="335">
        <f>SUM(B471:B473)</f>
        <v>145</v>
      </c>
      <c r="C470" s="336"/>
    </row>
    <row r="471" spans="1:3">
      <c r="A471" s="338" t="s">
        <v>454</v>
      </c>
      <c r="B471" s="335">
        <v>145</v>
      </c>
      <c r="C471" s="336"/>
    </row>
    <row r="472" spans="1:3">
      <c r="A472" s="338" t="s">
        <v>455</v>
      </c>
      <c r="B472" s="335">
        <v>0</v>
      </c>
      <c r="C472" s="336"/>
    </row>
    <row r="473" spans="1:3">
      <c r="A473" s="338" t="s">
        <v>456</v>
      </c>
      <c r="B473" s="335">
        <v>0</v>
      </c>
      <c r="C473" s="336"/>
    </row>
    <row r="474" spans="1:3">
      <c r="A474" s="337" t="s">
        <v>457</v>
      </c>
      <c r="B474" s="335">
        <f>SUM(B475:B479)</f>
        <v>678</v>
      </c>
      <c r="C474" s="336">
        <v>111.3</v>
      </c>
    </row>
    <row r="475" spans="1:3">
      <c r="A475" s="338" t="s">
        <v>458</v>
      </c>
      <c r="B475" s="335">
        <v>515</v>
      </c>
      <c r="C475" s="336">
        <v>113.2</v>
      </c>
    </row>
    <row r="476" spans="1:3">
      <c r="A476" s="338" t="s">
        <v>459</v>
      </c>
      <c r="B476" s="335">
        <v>163</v>
      </c>
      <c r="C476" s="336">
        <v>105.8</v>
      </c>
    </row>
    <row r="477" spans="1:3">
      <c r="A477" s="338" t="s">
        <v>460</v>
      </c>
      <c r="B477" s="335">
        <v>0</v>
      </c>
      <c r="C477" s="336"/>
    </row>
    <row r="478" spans="1:3">
      <c r="A478" s="338" t="s">
        <v>461</v>
      </c>
      <c r="B478" s="335">
        <v>0</v>
      </c>
      <c r="C478" s="336"/>
    </row>
    <row r="479" spans="1:3">
      <c r="A479" s="338" t="s">
        <v>462</v>
      </c>
      <c r="B479" s="335">
        <v>0</v>
      </c>
      <c r="C479" s="336"/>
    </row>
    <row r="480" spans="1:3">
      <c r="A480" s="337" t="s">
        <v>463</v>
      </c>
      <c r="B480" s="335">
        <f>SUM(B481:B486)</f>
        <v>2663</v>
      </c>
      <c r="C480" s="336">
        <v>107</v>
      </c>
    </row>
    <row r="481" spans="1:3">
      <c r="A481" s="338" t="s">
        <v>464</v>
      </c>
      <c r="B481" s="335">
        <v>1100</v>
      </c>
      <c r="C481" s="336"/>
    </row>
    <row r="482" spans="1:3">
      <c r="A482" s="338" t="s">
        <v>465</v>
      </c>
      <c r="B482" s="335">
        <v>563</v>
      </c>
      <c r="C482" s="336"/>
    </row>
    <row r="483" spans="1:3">
      <c r="A483" s="338" t="s">
        <v>466</v>
      </c>
      <c r="B483" s="335">
        <v>0</v>
      </c>
      <c r="C483" s="336">
        <v>0</v>
      </c>
    </row>
    <row r="484" spans="1:3">
      <c r="A484" s="338" t="s">
        <v>467</v>
      </c>
      <c r="B484" s="335">
        <v>0</v>
      </c>
      <c r="C484" s="336"/>
    </row>
    <row r="485" spans="1:3">
      <c r="A485" s="338" t="s">
        <v>468</v>
      </c>
      <c r="B485" s="335">
        <v>0</v>
      </c>
      <c r="C485" s="336"/>
    </row>
    <row r="486" spans="1:3">
      <c r="A486" s="338" t="s">
        <v>469</v>
      </c>
      <c r="B486" s="335">
        <v>1000</v>
      </c>
      <c r="C486" s="336">
        <v>40.6</v>
      </c>
    </row>
    <row r="487" spans="1:3">
      <c r="A487" s="337" t="s">
        <v>470</v>
      </c>
      <c r="B487" s="335">
        <f>B488</f>
        <v>2162</v>
      </c>
      <c r="C487" s="336">
        <v>308</v>
      </c>
    </row>
    <row r="488" spans="1:3">
      <c r="A488" s="338" t="s">
        <v>471</v>
      </c>
      <c r="B488" s="335">
        <v>2162</v>
      </c>
      <c r="C488" s="336">
        <v>308</v>
      </c>
    </row>
    <row r="489" spans="1:3">
      <c r="A489" s="337" t="s">
        <v>472</v>
      </c>
      <c r="B489" s="335">
        <f>SUM(B490,B495,B504,B510,B516,B521,B526,B533,B537,B540)</f>
        <v>889</v>
      </c>
      <c r="C489" s="336">
        <v>142.9</v>
      </c>
    </row>
    <row r="490" s="16" customFormat="1" spans="1:3">
      <c r="A490" s="337" t="s">
        <v>473</v>
      </c>
      <c r="B490" s="335">
        <f>SUM(B491:B494)</f>
        <v>208</v>
      </c>
      <c r="C490" s="336">
        <v>106.7</v>
      </c>
    </row>
    <row r="491" spans="1:3">
      <c r="A491" s="338" t="s">
        <v>144</v>
      </c>
      <c r="B491" s="335">
        <v>190</v>
      </c>
      <c r="C491" s="336">
        <v>106.7</v>
      </c>
    </row>
    <row r="492" spans="1:3">
      <c r="A492" s="338" t="s">
        <v>145</v>
      </c>
      <c r="B492" s="335">
        <v>0</v>
      </c>
      <c r="C492" s="336"/>
    </row>
    <row r="493" spans="1:3">
      <c r="A493" s="338" t="s">
        <v>146</v>
      </c>
      <c r="B493" s="335">
        <v>1</v>
      </c>
      <c r="C493" s="336"/>
    </row>
    <row r="494" spans="1:3">
      <c r="A494" s="338" t="s">
        <v>474</v>
      </c>
      <c r="B494" s="335">
        <v>17</v>
      </c>
      <c r="C494" s="336">
        <v>100</v>
      </c>
    </row>
    <row r="495" spans="1:3">
      <c r="A495" s="337" t="s">
        <v>475</v>
      </c>
      <c r="B495" s="335">
        <f>SUM(B496:B503)</f>
        <v>0</v>
      </c>
      <c r="C495" s="336"/>
    </row>
    <row r="496" spans="1:3">
      <c r="A496" s="338" t="s">
        <v>476</v>
      </c>
      <c r="B496" s="335">
        <v>0</v>
      </c>
      <c r="C496" s="336"/>
    </row>
    <row r="497" spans="1:3">
      <c r="A497" s="338" t="s">
        <v>477</v>
      </c>
      <c r="B497" s="335">
        <v>0</v>
      </c>
      <c r="C497" s="336"/>
    </row>
    <row r="498" spans="1:3">
      <c r="A498" s="338" t="s">
        <v>478</v>
      </c>
      <c r="B498" s="335">
        <v>0</v>
      </c>
      <c r="C498" s="336"/>
    </row>
    <row r="499" spans="1:3">
      <c r="A499" s="338" t="s">
        <v>479</v>
      </c>
      <c r="B499" s="335">
        <v>0</v>
      </c>
      <c r="C499" s="336"/>
    </row>
    <row r="500" spans="1:3">
      <c r="A500" s="338" t="s">
        <v>480</v>
      </c>
      <c r="B500" s="335">
        <v>0</v>
      </c>
      <c r="C500" s="336"/>
    </row>
    <row r="501" spans="1:3">
      <c r="A501" s="338" t="s">
        <v>481</v>
      </c>
      <c r="B501" s="335">
        <v>0</v>
      </c>
      <c r="C501" s="336"/>
    </row>
    <row r="502" spans="1:3">
      <c r="A502" s="338" t="s">
        <v>482</v>
      </c>
      <c r="B502" s="335">
        <v>0</v>
      </c>
      <c r="C502" s="336"/>
    </row>
    <row r="503" spans="1:3">
      <c r="A503" s="338" t="s">
        <v>483</v>
      </c>
      <c r="B503" s="335">
        <v>0</v>
      </c>
      <c r="C503" s="336"/>
    </row>
    <row r="504" spans="1:3">
      <c r="A504" s="337" t="s">
        <v>484</v>
      </c>
      <c r="B504" s="335">
        <f>SUM(B505:B509)</f>
        <v>0</v>
      </c>
      <c r="C504" s="336"/>
    </row>
    <row r="505" spans="1:3">
      <c r="A505" s="338" t="s">
        <v>476</v>
      </c>
      <c r="B505" s="335">
        <v>0</v>
      </c>
      <c r="C505" s="336"/>
    </row>
    <row r="506" spans="1:3">
      <c r="A506" s="338" t="s">
        <v>485</v>
      </c>
      <c r="B506" s="335">
        <v>0</v>
      </c>
      <c r="C506" s="336"/>
    </row>
    <row r="507" spans="1:3">
      <c r="A507" s="338" t="s">
        <v>486</v>
      </c>
      <c r="B507" s="335">
        <v>0</v>
      </c>
      <c r="C507" s="336"/>
    </row>
    <row r="508" spans="1:3">
      <c r="A508" s="338" t="s">
        <v>487</v>
      </c>
      <c r="B508" s="335">
        <v>0</v>
      </c>
      <c r="C508" s="336"/>
    </row>
    <row r="509" spans="1:3">
      <c r="A509" s="338" t="s">
        <v>488</v>
      </c>
      <c r="B509" s="335">
        <v>0</v>
      </c>
      <c r="C509" s="336"/>
    </row>
    <row r="510" spans="1:3">
      <c r="A510" s="337" t="s">
        <v>489</v>
      </c>
      <c r="B510" s="335">
        <f>SUM(B511:B515)</f>
        <v>110</v>
      </c>
      <c r="C510" s="336">
        <v>115.8</v>
      </c>
    </row>
    <row r="511" spans="1:3">
      <c r="A511" s="338" t="s">
        <v>476</v>
      </c>
      <c r="B511" s="335">
        <v>39</v>
      </c>
      <c r="C511" s="336">
        <v>111.4</v>
      </c>
    </row>
    <row r="512" spans="1:3">
      <c r="A512" s="338" t="s">
        <v>490</v>
      </c>
      <c r="B512" s="335">
        <v>40</v>
      </c>
      <c r="C512" s="336">
        <v>400</v>
      </c>
    </row>
    <row r="513" spans="1:3">
      <c r="A513" s="338" t="s">
        <v>491</v>
      </c>
      <c r="B513" s="335">
        <v>30</v>
      </c>
      <c r="C513" s="336">
        <v>60</v>
      </c>
    </row>
    <row r="514" spans="1:3">
      <c r="A514" s="338" t="s">
        <v>492</v>
      </c>
      <c r="B514" s="335">
        <v>1</v>
      </c>
      <c r="C514" s="336"/>
    </row>
    <row r="515" spans="1:3">
      <c r="A515" s="338" t="s">
        <v>493</v>
      </c>
      <c r="B515" s="335">
        <v>0</v>
      </c>
      <c r="C515" s="336"/>
    </row>
    <row r="516" spans="1:3">
      <c r="A516" s="337" t="s">
        <v>494</v>
      </c>
      <c r="B516" s="335">
        <f>SUM(B517:B520)</f>
        <v>0</v>
      </c>
      <c r="C516" s="336">
        <v>0</v>
      </c>
    </row>
    <row r="517" spans="1:3">
      <c r="A517" s="338" t="s">
        <v>476</v>
      </c>
      <c r="B517" s="335">
        <v>0</v>
      </c>
      <c r="C517" s="336"/>
    </row>
    <row r="518" spans="1:3">
      <c r="A518" s="338" t="s">
        <v>495</v>
      </c>
      <c r="B518" s="335">
        <v>0</v>
      </c>
      <c r="C518" s="336"/>
    </row>
    <row r="519" spans="1:3">
      <c r="A519" s="338" t="s">
        <v>496</v>
      </c>
      <c r="B519" s="335">
        <v>0</v>
      </c>
      <c r="C519" s="336">
        <v>0</v>
      </c>
    </row>
    <row r="520" spans="1:3">
      <c r="A520" s="338" t="s">
        <v>497</v>
      </c>
      <c r="B520" s="335">
        <v>0</v>
      </c>
      <c r="C520" s="336"/>
    </row>
    <row r="521" spans="1:3">
      <c r="A521" s="337" t="s">
        <v>498</v>
      </c>
      <c r="B521" s="335">
        <f>SUM(B522:B525)</f>
        <v>0</v>
      </c>
      <c r="C521" s="336">
        <v>0</v>
      </c>
    </row>
    <row r="522" spans="1:3">
      <c r="A522" s="338" t="s">
        <v>499</v>
      </c>
      <c r="B522" s="335">
        <v>0</v>
      </c>
      <c r="C522" s="336"/>
    </row>
    <row r="523" spans="1:3">
      <c r="A523" s="338" t="s">
        <v>500</v>
      </c>
      <c r="B523" s="335">
        <v>0</v>
      </c>
      <c r="C523" s="336">
        <v>0</v>
      </c>
    </row>
    <row r="524" spans="1:3">
      <c r="A524" s="338" t="s">
        <v>501</v>
      </c>
      <c r="B524" s="335">
        <v>0</v>
      </c>
      <c r="C524" s="336"/>
    </row>
    <row r="525" spans="1:3">
      <c r="A525" s="338" t="s">
        <v>502</v>
      </c>
      <c r="B525" s="335">
        <v>0</v>
      </c>
      <c r="C525" s="336"/>
    </row>
    <row r="526" spans="1:3">
      <c r="A526" s="337" t="s">
        <v>503</v>
      </c>
      <c r="B526" s="335">
        <f>SUM(B527:B532)</f>
        <v>99</v>
      </c>
      <c r="C526" s="336">
        <v>77.3</v>
      </c>
    </row>
    <row r="527" spans="1:3">
      <c r="A527" s="338" t="s">
        <v>476</v>
      </c>
      <c r="B527" s="335">
        <v>57</v>
      </c>
      <c r="C527" s="336">
        <v>109.6</v>
      </c>
    </row>
    <row r="528" spans="1:3">
      <c r="A528" s="338" t="s">
        <v>504</v>
      </c>
      <c r="B528" s="335">
        <v>5</v>
      </c>
      <c r="C528" s="336">
        <v>10.6</v>
      </c>
    </row>
    <row r="529" spans="1:3">
      <c r="A529" s="338" t="s">
        <v>505</v>
      </c>
      <c r="B529" s="335">
        <v>0</v>
      </c>
      <c r="C529" s="336"/>
    </row>
    <row r="530" spans="1:3">
      <c r="A530" s="338" t="s">
        <v>506</v>
      </c>
      <c r="B530" s="335">
        <v>0</v>
      </c>
      <c r="C530" s="336"/>
    </row>
    <row r="531" spans="1:3">
      <c r="A531" s="338" t="s">
        <v>507</v>
      </c>
      <c r="B531" s="335">
        <v>0</v>
      </c>
      <c r="C531" s="336"/>
    </row>
    <row r="532" spans="1:3">
      <c r="A532" s="338" t="s">
        <v>508</v>
      </c>
      <c r="B532" s="335">
        <v>37</v>
      </c>
      <c r="C532" s="336">
        <v>127.6</v>
      </c>
    </row>
    <row r="533" spans="1:3">
      <c r="A533" s="337" t="s">
        <v>509</v>
      </c>
      <c r="B533" s="335">
        <f>SUM(B534:B536)</f>
        <v>0</v>
      </c>
      <c r="C533" s="336"/>
    </row>
    <row r="534" spans="1:3">
      <c r="A534" s="338" t="s">
        <v>510</v>
      </c>
      <c r="B534" s="335">
        <v>0</v>
      </c>
      <c r="C534" s="336"/>
    </row>
    <row r="535" spans="1:3">
      <c r="A535" s="338" t="s">
        <v>511</v>
      </c>
      <c r="B535" s="335">
        <v>0</v>
      </c>
      <c r="C535" s="336"/>
    </row>
    <row r="536" spans="1:3">
      <c r="A536" s="338" t="s">
        <v>512</v>
      </c>
      <c r="B536" s="335">
        <v>0</v>
      </c>
      <c r="C536" s="336"/>
    </row>
    <row r="537" spans="1:3">
      <c r="A537" s="337" t="s">
        <v>513</v>
      </c>
      <c r="B537" s="335">
        <f>B538+B539</f>
        <v>0</v>
      </c>
      <c r="C537" s="336"/>
    </row>
    <row r="538" spans="1:3">
      <c r="A538" s="338" t="s">
        <v>514</v>
      </c>
      <c r="B538" s="335">
        <v>0</v>
      </c>
      <c r="C538" s="336"/>
    </row>
    <row r="539" spans="1:3">
      <c r="A539" s="338" t="s">
        <v>515</v>
      </c>
      <c r="B539" s="335">
        <v>0</v>
      </c>
      <c r="C539" s="336"/>
    </row>
    <row r="540" spans="1:3">
      <c r="A540" s="337" t="s">
        <v>516</v>
      </c>
      <c r="B540" s="335">
        <f>SUM(B541:B544)</f>
        <v>472</v>
      </c>
      <c r="C540" s="336">
        <v>266.7</v>
      </c>
    </row>
    <row r="541" spans="1:3">
      <c r="A541" s="338" t="s">
        <v>517</v>
      </c>
      <c r="B541" s="335">
        <v>22</v>
      </c>
      <c r="C541" s="336"/>
    </row>
    <row r="542" spans="1:3">
      <c r="A542" s="338" t="s">
        <v>518</v>
      </c>
      <c r="B542" s="335">
        <v>0</v>
      </c>
      <c r="C542" s="336"/>
    </row>
    <row r="543" spans="1:3">
      <c r="A543" s="338" t="s">
        <v>519</v>
      </c>
      <c r="B543" s="335">
        <v>0</v>
      </c>
      <c r="C543" s="336"/>
    </row>
    <row r="544" spans="1:3">
      <c r="A544" s="338" t="s">
        <v>520</v>
      </c>
      <c r="B544" s="335">
        <v>450</v>
      </c>
      <c r="C544" s="336">
        <v>254.2</v>
      </c>
    </row>
    <row r="545" spans="1:3">
      <c r="A545" s="337" t="s">
        <v>521</v>
      </c>
      <c r="B545" s="335">
        <f>SUM(B546,B560,B568,B579,B590)</f>
        <v>2795</v>
      </c>
      <c r="C545" s="336">
        <v>98.1</v>
      </c>
    </row>
    <row r="546" s="16" customFormat="1" spans="1:3">
      <c r="A546" s="337" t="s">
        <v>522</v>
      </c>
      <c r="B546" s="335">
        <f>SUM(B547:B559)</f>
        <v>985</v>
      </c>
      <c r="C546" s="336">
        <v>97.9</v>
      </c>
    </row>
    <row r="547" spans="1:3">
      <c r="A547" s="338" t="s">
        <v>144</v>
      </c>
      <c r="B547" s="335">
        <v>0</v>
      </c>
      <c r="C547" s="336"/>
    </row>
    <row r="548" spans="1:3">
      <c r="A548" s="338" t="s">
        <v>145</v>
      </c>
      <c r="B548" s="335">
        <v>0</v>
      </c>
      <c r="C548" s="336"/>
    </row>
    <row r="549" spans="1:3">
      <c r="A549" s="338" t="s">
        <v>146</v>
      </c>
      <c r="B549" s="335">
        <v>0</v>
      </c>
      <c r="C549" s="336"/>
    </row>
    <row r="550" spans="1:3">
      <c r="A550" s="338" t="s">
        <v>523</v>
      </c>
      <c r="B550" s="335">
        <v>101</v>
      </c>
      <c r="C550" s="336">
        <v>93.5</v>
      </c>
    </row>
    <row r="551" spans="1:3">
      <c r="A551" s="338" t="s">
        <v>524</v>
      </c>
      <c r="B551" s="335">
        <v>0</v>
      </c>
      <c r="C551" s="336"/>
    </row>
    <row r="552" spans="1:3">
      <c r="A552" s="338" t="s">
        <v>525</v>
      </c>
      <c r="B552" s="335">
        <v>5</v>
      </c>
      <c r="C552" s="336">
        <v>100</v>
      </c>
    </row>
    <row r="553" spans="1:3">
      <c r="A553" s="338" t="s">
        <v>526</v>
      </c>
      <c r="B553" s="335">
        <v>24</v>
      </c>
      <c r="C553" s="336">
        <v>114.3</v>
      </c>
    </row>
    <row r="554" spans="1:3">
      <c r="A554" s="338" t="s">
        <v>527</v>
      </c>
      <c r="B554" s="335">
        <v>0</v>
      </c>
      <c r="C554" s="336"/>
    </row>
    <row r="555" spans="1:3">
      <c r="A555" s="338" t="s">
        <v>528</v>
      </c>
      <c r="B555" s="335">
        <v>481</v>
      </c>
      <c r="C555" s="336">
        <v>111.6</v>
      </c>
    </row>
    <row r="556" spans="1:3">
      <c r="A556" s="338" t="s">
        <v>529</v>
      </c>
      <c r="B556" s="335">
        <v>0</v>
      </c>
      <c r="C556" s="336"/>
    </row>
    <row r="557" spans="1:3">
      <c r="A557" s="338" t="s">
        <v>530</v>
      </c>
      <c r="B557" s="335">
        <v>20</v>
      </c>
      <c r="C557" s="336"/>
    </row>
    <row r="558" spans="1:3">
      <c r="A558" s="338" t="s">
        <v>531</v>
      </c>
      <c r="B558" s="335">
        <v>66</v>
      </c>
      <c r="C558" s="336">
        <v>115.8</v>
      </c>
    </row>
    <row r="559" spans="1:3">
      <c r="A559" s="338" t="s">
        <v>532</v>
      </c>
      <c r="B559" s="335">
        <v>288</v>
      </c>
      <c r="C559" s="336">
        <v>75</v>
      </c>
    </row>
    <row r="560" spans="1:3">
      <c r="A560" s="337" t="s">
        <v>533</v>
      </c>
      <c r="B560" s="335">
        <f>SUM(B561:B567)</f>
        <v>195</v>
      </c>
      <c r="C560" s="336">
        <v>110.2</v>
      </c>
    </row>
    <row r="561" spans="1:3">
      <c r="A561" s="338" t="s">
        <v>144</v>
      </c>
      <c r="B561" s="335">
        <v>0</v>
      </c>
      <c r="C561" s="336"/>
    </row>
    <row r="562" spans="1:3">
      <c r="A562" s="338" t="s">
        <v>145</v>
      </c>
      <c r="B562" s="335">
        <v>0</v>
      </c>
      <c r="C562" s="336"/>
    </row>
    <row r="563" spans="1:3">
      <c r="A563" s="338" t="s">
        <v>146</v>
      </c>
      <c r="B563" s="335">
        <v>0</v>
      </c>
      <c r="C563" s="336"/>
    </row>
    <row r="564" spans="1:3">
      <c r="A564" s="338" t="s">
        <v>534</v>
      </c>
      <c r="B564" s="335">
        <v>90</v>
      </c>
      <c r="C564" s="336">
        <v>150</v>
      </c>
    </row>
    <row r="565" spans="1:3">
      <c r="A565" s="338" t="s">
        <v>535</v>
      </c>
      <c r="B565" s="335">
        <v>105</v>
      </c>
      <c r="C565" s="336">
        <v>89.7</v>
      </c>
    </row>
    <row r="566" spans="1:3">
      <c r="A566" s="338" t="s">
        <v>536</v>
      </c>
      <c r="B566" s="335">
        <v>0</v>
      </c>
      <c r="C566" s="336"/>
    </row>
    <row r="567" spans="1:3">
      <c r="A567" s="338" t="s">
        <v>537</v>
      </c>
      <c r="B567" s="335">
        <v>0</v>
      </c>
      <c r="C567" s="336"/>
    </row>
    <row r="568" spans="1:3">
      <c r="A568" s="337" t="s">
        <v>538</v>
      </c>
      <c r="B568" s="335">
        <f>SUM(B569:B578)</f>
        <v>435</v>
      </c>
      <c r="C568" s="336">
        <v>199.5</v>
      </c>
    </row>
    <row r="569" spans="1:3">
      <c r="A569" s="338" t="s">
        <v>144</v>
      </c>
      <c r="B569" s="335">
        <v>0</v>
      </c>
      <c r="C569" s="336"/>
    </row>
    <row r="570" spans="1:3">
      <c r="A570" s="338" t="s">
        <v>145</v>
      </c>
      <c r="B570" s="335">
        <v>0</v>
      </c>
      <c r="C570" s="336"/>
    </row>
    <row r="571" spans="1:3">
      <c r="A571" s="338" t="s">
        <v>146</v>
      </c>
      <c r="B571" s="335">
        <v>0</v>
      </c>
      <c r="C571" s="336"/>
    </row>
    <row r="572" spans="1:3">
      <c r="A572" s="338" t="s">
        <v>539</v>
      </c>
      <c r="B572" s="335">
        <v>255</v>
      </c>
      <c r="C572" s="336">
        <v>117.5</v>
      </c>
    </row>
    <row r="573" spans="1:3">
      <c r="A573" s="338" t="s">
        <v>540</v>
      </c>
      <c r="B573" s="335">
        <v>0</v>
      </c>
      <c r="C573" s="336"/>
    </row>
    <row r="574" spans="1:3">
      <c r="A574" s="338" t="s">
        <v>541</v>
      </c>
      <c r="B574" s="335">
        <v>0</v>
      </c>
      <c r="C574" s="336"/>
    </row>
    <row r="575" spans="1:3">
      <c r="A575" s="338" t="s">
        <v>542</v>
      </c>
      <c r="B575" s="335">
        <v>180</v>
      </c>
      <c r="C575" s="336"/>
    </row>
    <row r="576" spans="1:3">
      <c r="A576" s="338" t="s">
        <v>543</v>
      </c>
      <c r="B576" s="335">
        <v>0</v>
      </c>
      <c r="C576" s="336"/>
    </row>
    <row r="577" spans="1:3">
      <c r="A577" s="338" t="s">
        <v>544</v>
      </c>
      <c r="B577" s="335">
        <v>0</v>
      </c>
      <c r="C577" s="336"/>
    </row>
    <row r="578" spans="1:3">
      <c r="A578" s="338" t="s">
        <v>545</v>
      </c>
      <c r="B578" s="335">
        <v>0</v>
      </c>
      <c r="C578" s="336">
        <v>0</v>
      </c>
    </row>
    <row r="579" spans="1:3">
      <c r="A579" s="337" t="s">
        <v>546</v>
      </c>
      <c r="B579" s="335">
        <f>SUM(B580:B589)</f>
        <v>1056</v>
      </c>
      <c r="C579" s="336">
        <v>118.7</v>
      </c>
    </row>
    <row r="580" spans="1:3">
      <c r="A580" s="338" t="s">
        <v>144</v>
      </c>
      <c r="B580" s="335">
        <v>288</v>
      </c>
      <c r="C580" s="336">
        <v>95.7</v>
      </c>
    </row>
    <row r="581" spans="1:3">
      <c r="A581" s="338" t="s">
        <v>145</v>
      </c>
      <c r="B581" s="335">
        <v>0</v>
      </c>
      <c r="C581" s="336"/>
    </row>
    <row r="582" spans="1:3">
      <c r="A582" s="338" t="s">
        <v>146</v>
      </c>
      <c r="B582" s="335">
        <v>0</v>
      </c>
      <c r="C582" s="336"/>
    </row>
    <row r="583" spans="1:3">
      <c r="A583" s="338" t="s">
        <v>547</v>
      </c>
      <c r="B583" s="335">
        <v>88</v>
      </c>
      <c r="C583" s="336">
        <v>314.3</v>
      </c>
    </row>
    <row r="584" spans="1:3">
      <c r="A584" s="338" t="s">
        <v>548</v>
      </c>
      <c r="B584" s="335">
        <v>375</v>
      </c>
      <c r="C584" s="336">
        <v>112.3</v>
      </c>
    </row>
    <row r="585" spans="1:3">
      <c r="A585" s="338" t="s">
        <v>549</v>
      </c>
      <c r="B585" s="335">
        <v>126</v>
      </c>
      <c r="C585" s="336">
        <v>168</v>
      </c>
    </row>
    <row r="586" spans="1:3">
      <c r="A586" s="338" t="s">
        <v>550</v>
      </c>
      <c r="B586" s="335">
        <v>7</v>
      </c>
      <c r="C586" s="336"/>
    </row>
    <row r="587" spans="1:3">
      <c r="A587" s="338" t="s">
        <v>551</v>
      </c>
      <c r="B587" s="335">
        <v>36</v>
      </c>
      <c r="C587" s="336">
        <v>128.6</v>
      </c>
    </row>
    <row r="588" spans="1:3">
      <c r="A588" s="338" t="s">
        <v>552</v>
      </c>
      <c r="B588" s="335">
        <v>2</v>
      </c>
      <c r="C588" s="336"/>
    </row>
    <row r="589" spans="1:3">
      <c r="A589" s="338" t="s">
        <v>553</v>
      </c>
      <c r="B589" s="335">
        <v>134</v>
      </c>
      <c r="C589" s="336">
        <v>108.1</v>
      </c>
    </row>
    <row r="590" spans="1:3">
      <c r="A590" s="337" t="s">
        <v>554</v>
      </c>
      <c r="B590" s="335">
        <f>SUM(B591:B593)</f>
        <v>124</v>
      </c>
      <c r="C590" s="336">
        <v>22.2</v>
      </c>
    </row>
    <row r="591" spans="1:3">
      <c r="A591" s="338" t="s">
        <v>555</v>
      </c>
      <c r="B591" s="335">
        <v>46</v>
      </c>
      <c r="C591" s="336">
        <v>100</v>
      </c>
    </row>
    <row r="592" spans="1:3">
      <c r="A592" s="338" t="s">
        <v>556</v>
      </c>
      <c r="B592" s="335">
        <v>0</v>
      </c>
      <c r="C592" s="336"/>
    </row>
    <row r="593" spans="1:3">
      <c r="A593" s="338" t="s">
        <v>557</v>
      </c>
      <c r="B593" s="335">
        <v>78</v>
      </c>
      <c r="C593" s="336">
        <v>15.2</v>
      </c>
    </row>
    <row r="594" spans="1:3">
      <c r="A594" s="337" t="s">
        <v>558</v>
      </c>
      <c r="B594" s="335">
        <f>SUM(B595,B609,B620,B622,B631,B635,B645,B653,B659,B666,B675,B680,B685,B688,B691,B694,B697,B700,B704,B709)</f>
        <v>64269</v>
      </c>
      <c r="C594" s="336">
        <v>107</v>
      </c>
    </row>
    <row r="595" s="16" customFormat="1" spans="1:3">
      <c r="A595" s="337" t="s">
        <v>559</v>
      </c>
      <c r="B595" s="335">
        <f>SUM(B596:B608)</f>
        <v>831</v>
      </c>
      <c r="C595" s="336">
        <v>107.8</v>
      </c>
    </row>
    <row r="596" spans="1:3">
      <c r="A596" s="338" t="s">
        <v>144</v>
      </c>
      <c r="B596" s="335">
        <v>366</v>
      </c>
      <c r="C596" s="336">
        <v>104.3</v>
      </c>
    </row>
    <row r="597" spans="1:3">
      <c r="A597" s="338" t="s">
        <v>145</v>
      </c>
      <c r="B597" s="335">
        <v>38</v>
      </c>
      <c r="C597" s="336">
        <v>135.7</v>
      </c>
    </row>
    <row r="598" spans="1:3">
      <c r="A598" s="338" t="s">
        <v>146</v>
      </c>
      <c r="B598" s="335">
        <v>41</v>
      </c>
      <c r="C598" s="336">
        <v>110.8</v>
      </c>
    </row>
    <row r="599" spans="1:3">
      <c r="A599" s="338" t="s">
        <v>560</v>
      </c>
      <c r="B599" s="335">
        <v>0</v>
      </c>
      <c r="C599" s="336"/>
    </row>
    <row r="600" spans="1:3">
      <c r="A600" s="338" t="s">
        <v>561</v>
      </c>
      <c r="B600" s="335">
        <v>0</v>
      </c>
      <c r="C600" s="336"/>
    </row>
    <row r="601" spans="1:3">
      <c r="A601" s="338" t="s">
        <v>562</v>
      </c>
      <c r="B601" s="335">
        <v>0</v>
      </c>
      <c r="C601" s="336"/>
    </row>
    <row r="602" spans="1:3">
      <c r="A602" s="338" t="s">
        <v>563</v>
      </c>
      <c r="B602" s="335">
        <v>15</v>
      </c>
      <c r="C602" s="336">
        <v>100</v>
      </c>
    </row>
    <row r="603" spans="1:3">
      <c r="A603" s="338" t="s">
        <v>187</v>
      </c>
      <c r="B603" s="335">
        <v>8</v>
      </c>
      <c r="C603" s="336"/>
    </row>
    <row r="604" spans="1:3">
      <c r="A604" s="338" t="s">
        <v>564</v>
      </c>
      <c r="B604" s="335">
        <v>363</v>
      </c>
      <c r="C604" s="336">
        <v>106.8</v>
      </c>
    </row>
    <row r="605" spans="1:3">
      <c r="A605" s="338" t="s">
        <v>565</v>
      </c>
      <c r="B605" s="335">
        <v>0</v>
      </c>
      <c r="C605" s="336"/>
    </row>
    <row r="606" spans="1:3">
      <c r="A606" s="338" t="s">
        <v>566</v>
      </c>
      <c r="B606" s="335">
        <v>0</v>
      </c>
      <c r="C606" s="336"/>
    </row>
    <row r="607" spans="1:3">
      <c r="A607" s="338" t="s">
        <v>567</v>
      </c>
      <c r="B607" s="335">
        <v>0</v>
      </c>
      <c r="C607" s="336"/>
    </row>
    <row r="608" spans="1:3">
      <c r="A608" s="338" t="s">
        <v>568</v>
      </c>
      <c r="B608" s="335">
        <v>0</v>
      </c>
      <c r="C608" s="336"/>
    </row>
    <row r="609" spans="1:3">
      <c r="A609" s="337" t="s">
        <v>569</v>
      </c>
      <c r="B609" s="335">
        <f>SUM(B610:B619)</f>
        <v>1522</v>
      </c>
      <c r="C609" s="336">
        <v>100.5</v>
      </c>
    </row>
    <row r="610" spans="1:3">
      <c r="A610" s="338" t="s">
        <v>144</v>
      </c>
      <c r="B610" s="335">
        <v>162</v>
      </c>
      <c r="C610" s="336">
        <v>110.2</v>
      </c>
    </row>
    <row r="611" spans="1:3">
      <c r="A611" s="338" t="s">
        <v>145</v>
      </c>
      <c r="B611" s="335">
        <v>66</v>
      </c>
      <c r="C611" s="336">
        <v>235.7</v>
      </c>
    </row>
    <row r="612" spans="1:3">
      <c r="A612" s="338" t="s">
        <v>146</v>
      </c>
      <c r="B612" s="335">
        <v>78</v>
      </c>
      <c r="C612" s="336">
        <v>114.7</v>
      </c>
    </row>
    <row r="613" spans="1:3">
      <c r="A613" s="338" t="s">
        <v>570</v>
      </c>
      <c r="B613" s="335">
        <v>0</v>
      </c>
      <c r="C613" s="336"/>
    </row>
    <row r="614" spans="1:3">
      <c r="A614" s="338" t="s">
        <v>571</v>
      </c>
      <c r="B614" s="335">
        <v>767</v>
      </c>
      <c r="C614" s="336">
        <v>102.3</v>
      </c>
    </row>
    <row r="615" spans="1:3">
      <c r="A615" s="338" t="s">
        <v>572</v>
      </c>
      <c r="B615" s="335">
        <v>0</v>
      </c>
      <c r="C615" s="336"/>
    </row>
    <row r="616" spans="1:3">
      <c r="A616" s="338" t="s">
        <v>573</v>
      </c>
      <c r="B616" s="335">
        <v>25</v>
      </c>
      <c r="C616" s="336">
        <v>55.6</v>
      </c>
    </row>
    <row r="617" spans="1:3">
      <c r="A617" s="338" t="s">
        <v>574</v>
      </c>
      <c r="B617" s="335">
        <v>287</v>
      </c>
      <c r="C617" s="336">
        <v>72.5</v>
      </c>
    </row>
    <row r="618" spans="1:3">
      <c r="A618" s="338" t="s">
        <v>575</v>
      </c>
      <c r="B618" s="335">
        <v>0</v>
      </c>
      <c r="C618" s="336"/>
    </row>
    <row r="619" spans="1:3">
      <c r="A619" s="338" t="s">
        <v>576</v>
      </c>
      <c r="B619" s="335">
        <v>137</v>
      </c>
      <c r="C619" s="336">
        <v>171.3</v>
      </c>
    </row>
    <row r="620" spans="1:3">
      <c r="A620" s="337" t="s">
        <v>577</v>
      </c>
      <c r="B620" s="335">
        <f>B621</f>
        <v>0</v>
      </c>
      <c r="C620" s="336"/>
    </row>
    <row r="621" spans="1:3">
      <c r="A621" s="338" t="s">
        <v>578</v>
      </c>
      <c r="B621" s="335">
        <v>0</v>
      </c>
      <c r="C621" s="336"/>
    </row>
    <row r="622" spans="1:3">
      <c r="A622" s="337" t="s">
        <v>579</v>
      </c>
      <c r="B622" s="335">
        <f>SUM(B623:B630)</f>
        <v>15457</v>
      </c>
      <c r="C622" s="336">
        <v>109.1</v>
      </c>
    </row>
    <row r="623" spans="1:3">
      <c r="A623" s="338" t="s">
        <v>580</v>
      </c>
      <c r="B623" s="335">
        <v>13095</v>
      </c>
      <c r="C623" s="336">
        <v>107.5</v>
      </c>
    </row>
    <row r="624" spans="1:3">
      <c r="A624" s="338" t="s">
        <v>581</v>
      </c>
      <c r="B624" s="335">
        <v>462</v>
      </c>
      <c r="C624" s="336">
        <v>25.5</v>
      </c>
    </row>
    <row r="625" spans="1:3">
      <c r="A625" s="338" t="s">
        <v>582</v>
      </c>
      <c r="B625" s="335">
        <v>0</v>
      </c>
      <c r="C625" s="336"/>
    </row>
    <row r="626" spans="1:3">
      <c r="A626" s="338" t="s">
        <v>583</v>
      </c>
      <c r="B626" s="335">
        <v>0</v>
      </c>
      <c r="C626" s="336"/>
    </row>
    <row r="627" spans="1:3">
      <c r="A627" s="338" t="s">
        <v>584</v>
      </c>
      <c r="B627" s="335">
        <v>0</v>
      </c>
      <c r="C627" s="336"/>
    </row>
    <row r="628" spans="1:3">
      <c r="A628" s="338" t="s">
        <v>585</v>
      </c>
      <c r="B628" s="335">
        <v>0</v>
      </c>
      <c r="C628" s="336"/>
    </row>
    <row r="629" spans="1:3">
      <c r="A629" s="338" t="s">
        <v>586</v>
      </c>
      <c r="B629" s="335">
        <v>0</v>
      </c>
      <c r="C629" s="336"/>
    </row>
    <row r="630" spans="1:3">
      <c r="A630" s="338" t="s">
        <v>587</v>
      </c>
      <c r="B630" s="335">
        <v>1900</v>
      </c>
      <c r="C630" s="336">
        <v>1137.7</v>
      </c>
    </row>
    <row r="631" spans="1:3">
      <c r="A631" s="337" t="s">
        <v>588</v>
      </c>
      <c r="B631" s="335">
        <f>SUM(B632:B634)</f>
        <v>0</v>
      </c>
      <c r="C631" s="336"/>
    </row>
    <row r="632" spans="1:3">
      <c r="A632" s="338" t="s">
        <v>589</v>
      </c>
      <c r="B632" s="335">
        <v>0</v>
      </c>
      <c r="C632" s="336"/>
    </row>
    <row r="633" spans="1:3">
      <c r="A633" s="338" t="s">
        <v>590</v>
      </c>
      <c r="B633" s="335">
        <v>0</v>
      </c>
      <c r="C633" s="336"/>
    </row>
    <row r="634" spans="1:3">
      <c r="A634" s="338" t="s">
        <v>591</v>
      </c>
      <c r="B634" s="335">
        <v>0</v>
      </c>
      <c r="C634" s="336"/>
    </row>
    <row r="635" spans="1:3">
      <c r="A635" s="337" t="s">
        <v>592</v>
      </c>
      <c r="B635" s="335">
        <f>SUM(B636:B644)</f>
        <v>514</v>
      </c>
      <c r="C635" s="336">
        <v>91.5</v>
      </c>
    </row>
    <row r="636" spans="1:3">
      <c r="A636" s="338" t="s">
        <v>593</v>
      </c>
      <c r="B636" s="335">
        <v>0</v>
      </c>
      <c r="C636" s="336"/>
    </row>
    <row r="637" spans="1:3">
      <c r="A637" s="338" t="s">
        <v>594</v>
      </c>
      <c r="B637" s="335">
        <v>0</v>
      </c>
      <c r="C637" s="336"/>
    </row>
    <row r="638" spans="1:3">
      <c r="A638" s="338" t="s">
        <v>595</v>
      </c>
      <c r="B638" s="335">
        <v>0</v>
      </c>
      <c r="C638" s="336">
        <v>0</v>
      </c>
    </row>
    <row r="639" spans="1:3">
      <c r="A639" s="338" t="s">
        <v>596</v>
      </c>
      <c r="B639" s="335">
        <v>0</v>
      </c>
      <c r="C639" s="336"/>
    </row>
    <row r="640" spans="1:3">
      <c r="A640" s="338" t="s">
        <v>597</v>
      </c>
      <c r="B640" s="335">
        <v>0</v>
      </c>
      <c r="C640" s="336"/>
    </row>
    <row r="641" spans="1:3">
      <c r="A641" s="338" t="s">
        <v>598</v>
      </c>
      <c r="B641" s="335">
        <v>0</v>
      </c>
      <c r="C641" s="336"/>
    </row>
    <row r="642" spans="1:3">
      <c r="A642" s="338" t="s">
        <v>599</v>
      </c>
      <c r="B642" s="335">
        <v>0</v>
      </c>
      <c r="C642" s="336"/>
    </row>
    <row r="643" spans="1:3">
      <c r="A643" s="338" t="s">
        <v>600</v>
      </c>
      <c r="B643" s="335">
        <v>0</v>
      </c>
      <c r="C643" s="336"/>
    </row>
    <row r="644" spans="1:3">
      <c r="A644" s="338" t="s">
        <v>601</v>
      </c>
      <c r="B644" s="335">
        <v>514</v>
      </c>
      <c r="C644" s="336">
        <v>92.1</v>
      </c>
    </row>
    <row r="645" spans="1:3">
      <c r="A645" s="337" t="s">
        <v>602</v>
      </c>
      <c r="B645" s="335">
        <f>SUM(B646:B652)</f>
        <v>1758</v>
      </c>
      <c r="C645" s="336">
        <v>118.2</v>
      </c>
    </row>
    <row r="646" spans="1:3">
      <c r="A646" s="338" t="s">
        <v>603</v>
      </c>
      <c r="B646" s="335">
        <v>46</v>
      </c>
      <c r="C646" s="336"/>
    </row>
    <row r="647" spans="1:3">
      <c r="A647" s="338" t="s">
        <v>604</v>
      </c>
      <c r="B647" s="335">
        <v>0</v>
      </c>
      <c r="C647" s="336"/>
    </row>
    <row r="648" spans="1:3">
      <c r="A648" s="338" t="s">
        <v>605</v>
      </c>
      <c r="B648" s="335">
        <v>32</v>
      </c>
      <c r="C648" s="336">
        <v>94.1</v>
      </c>
    </row>
    <row r="649" spans="1:3">
      <c r="A649" s="338" t="s">
        <v>606</v>
      </c>
      <c r="B649" s="335">
        <v>47</v>
      </c>
      <c r="C649" s="336">
        <v>106.8</v>
      </c>
    </row>
    <row r="650" spans="1:3">
      <c r="A650" s="338" t="s">
        <v>607</v>
      </c>
      <c r="B650" s="335">
        <v>299</v>
      </c>
      <c r="C650" s="336">
        <v>97.1</v>
      </c>
    </row>
    <row r="651" spans="1:3">
      <c r="A651" s="338" t="s">
        <v>608</v>
      </c>
      <c r="B651" s="335">
        <v>19</v>
      </c>
      <c r="C651" s="336">
        <v>126.7</v>
      </c>
    </row>
    <row r="652" spans="1:3">
      <c r="A652" s="338" t="s">
        <v>609</v>
      </c>
      <c r="B652" s="335">
        <v>1315</v>
      </c>
      <c r="C652" s="336">
        <v>121.1</v>
      </c>
    </row>
    <row r="653" spans="1:3">
      <c r="A653" s="337" t="s">
        <v>610</v>
      </c>
      <c r="B653" s="335">
        <f>SUM(B654:B658)</f>
        <v>330</v>
      </c>
      <c r="C653" s="336">
        <v>185.4</v>
      </c>
    </row>
    <row r="654" spans="1:3">
      <c r="A654" s="338" t="s">
        <v>611</v>
      </c>
      <c r="B654" s="335">
        <v>237</v>
      </c>
      <c r="C654" s="336">
        <v>234.7</v>
      </c>
    </row>
    <row r="655" spans="1:3">
      <c r="A655" s="338" t="s">
        <v>612</v>
      </c>
      <c r="B655" s="335">
        <v>73</v>
      </c>
      <c r="C655" s="336">
        <v>117.7</v>
      </c>
    </row>
    <row r="656" spans="1:3">
      <c r="A656" s="338" t="s">
        <v>613</v>
      </c>
      <c r="B656" s="335">
        <v>14</v>
      </c>
      <c r="C656" s="336">
        <v>127.3</v>
      </c>
    </row>
    <row r="657" spans="1:3">
      <c r="A657" s="338" t="s">
        <v>614</v>
      </c>
      <c r="B657" s="335">
        <v>2</v>
      </c>
      <c r="C657" s="336">
        <v>100</v>
      </c>
    </row>
    <row r="658" spans="1:3">
      <c r="A658" s="338" t="s">
        <v>615</v>
      </c>
      <c r="B658" s="335">
        <v>4</v>
      </c>
      <c r="C658" s="336">
        <v>200</v>
      </c>
    </row>
    <row r="659" spans="1:3">
      <c r="A659" s="337" t="s">
        <v>616</v>
      </c>
      <c r="B659" s="335">
        <f>SUM(B660:B665)</f>
        <v>145</v>
      </c>
      <c r="C659" s="336">
        <v>157.6</v>
      </c>
    </row>
    <row r="660" spans="1:3">
      <c r="A660" s="338" t="s">
        <v>617</v>
      </c>
      <c r="B660" s="335">
        <v>0</v>
      </c>
      <c r="C660" s="336"/>
    </row>
    <row r="661" spans="1:3">
      <c r="A661" s="338" t="s">
        <v>618</v>
      </c>
      <c r="B661" s="335">
        <v>1</v>
      </c>
      <c r="C661" s="336">
        <v>100</v>
      </c>
    </row>
    <row r="662" spans="1:3">
      <c r="A662" s="338" t="s">
        <v>619</v>
      </c>
      <c r="B662" s="335">
        <v>0</v>
      </c>
      <c r="C662" s="336"/>
    </row>
    <row r="663" spans="1:3">
      <c r="A663" s="338" t="s">
        <v>620</v>
      </c>
      <c r="B663" s="335">
        <v>43</v>
      </c>
      <c r="C663" s="336">
        <v>100</v>
      </c>
    </row>
    <row r="664" spans="1:3">
      <c r="A664" s="338" t="s">
        <v>621</v>
      </c>
      <c r="B664" s="335">
        <v>43</v>
      </c>
      <c r="C664" s="336">
        <v>130.3</v>
      </c>
    </row>
    <row r="665" spans="1:3">
      <c r="A665" s="338" t="s">
        <v>622</v>
      </c>
      <c r="B665" s="335">
        <v>58</v>
      </c>
      <c r="C665" s="336">
        <v>386.7</v>
      </c>
    </row>
    <row r="666" spans="1:3">
      <c r="A666" s="337" t="s">
        <v>623</v>
      </c>
      <c r="B666" s="335">
        <f>SUM(B667:B674)</f>
        <v>1327</v>
      </c>
      <c r="C666" s="336">
        <v>77.5</v>
      </c>
    </row>
    <row r="667" spans="1:3">
      <c r="A667" s="338" t="s">
        <v>144</v>
      </c>
      <c r="B667" s="335">
        <v>79</v>
      </c>
      <c r="C667" s="336">
        <v>146.3</v>
      </c>
    </row>
    <row r="668" spans="1:3">
      <c r="A668" s="338" t="s">
        <v>145</v>
      </c>
      <c r="B668" s="335">
        <v>0</v>
      </c>
      <c r="C668" s="336"/>
    </row>
    <row r="669" spans="1:3">
      <c r="A669" s="338" t="s">
        <v>146</v>
      </c>
      <c r="B669" s="335">
        <v>30</v>
      </c>
      <c r="C669" s="336">
        <v>88.2</v>
      </c>
    </row>
    <row r="670" spans="1:3">
      <c r="A670" s="338" t="s">
        <v>624</v>
      </c>
      <c r="B670" s="335">
        <v>62</v>
      </c>
      <c r="C670" s="336">
        <v>121.6</v>
      </c>
    </row>
    <row r="671" spans="1:3">
      <c r="A671" s="338" t="s">
        <v>625</v>
      </c>
      <c r="B671" s="335">
        <v>103</v>
      </c>
      <c r="C671" s="336">
        <v>160.9</v>
      </c>
    </row>
    <row r="672" spans="1:3">
      <c r="A672" s="338" t="s">
        <v>626</v>
      </c>
      <c r="B672" s="335">
        <v>1</v>
      </c>
      <c r="C672" s="336">
        <v>6.7</v>
      </c>
    </row>
    <row r="673" spans="1:3">
      <c r="A673" s="338" t="s">
        <v>627</v>
      </c>
      <c r="B673" s="335">
        <v>11</v>
      </c>
      <c r="C673" s="336"/>
    </row>
    <row r="674" spans="1:3">
      <c r="A674" s="338" t="s">
        <v>628</v>
      </c>
      <c r="B674" s="335">
        <v>1041</v>
      </c>
      <c r="C674" s="336">
        <v>69.7</v>
      </c>
    </row>
    <row r="675" spans="1:3">
      <c r="A675" s="337" t="s">
        <v>629</v>
      </c>
      <c r="B675" s="335">
        <f>SUM(B676:B679)</f>
        <v>32228</v>
      </c>
      <c r="C675" s="336">
        <v>116.1</v>
      </c>
    </row>
    <row r="676" spans="1:3">
      <c r="A676" s="338" t="s">
        <v>630</v>
      </c>
      <c r="B676" s="335">
        <v>460</v>
      </c>
      <c r="C676" s="336">
        <v>10.8</v>
      </c>
    </row>
    <row r="677" spans="1:3">
      <c r="A677" s="338" t="s">
        <v>631</v>
      </c>
      <c r="B677" s="335">
        <v>18</v>
      </c>
      <c r="C677" s="336">
        <v>0.5</v>
      </c>
    </row>
    <row r="678" spans="1:3">
      <c r="A678" s="338" t="s">
        <v>632</v>
      </c>
      <c r="B678" s="335">
        <v>31565</v>
      </c>
      <c r="C678" s="336">
        <v>172.4</v>
      </c>
    </row>
    <row r="679" spans="1:3">
      <c r="A679" s="338" t="s">
        <v>633</v>
      </c>
      <c r="B679" s="335">
        <v>185</v>
      </c>
      <c r="C679" s="336">
        <v>14.3</v>
      </c>
    </row>
    <row r="680" spans="1:3">
      <c r="A680" s="337" t="s">
        <v>634</v>
      </c>
      <c r="B680" s="335">
        <f>SUM(B681:B684)</f>
        <v>9</v>
      </c>
      <c r="C680" s="336"/>
    </row>
    <row r="681" spans="1:3">
      <c r="A681" s="338" t="s">
        <v>144</v>
      </c>
      <c r="B681" s="335">
        <v>0</v>
      </c>
      <c r="C681" s="336"/>
    </row>
    <row r="682" spans="1:3">
      <c r="A682" s="338" t="s">
        <v>145</v>
      </c>
      <c r="B682" s="335">
        <v>9</v>
      </c>
      <c r="C682" s="336"/>
    </row>
    <row r="683" spans="1:3">
      <c r="A683" s="338" t="s">
        <v>146</v>
      </c>
      <c r="B683" s="335">
        <v>0</v>
      </c>
      <c r="C683" s="336"/>
    </row>
    <row r="684" spans="1:3">
      <c r="A684" s="338" t="s">
        <v>635</v>
      </c>
      <c r="B684" s="335">
        <v>0</v>
      </c>
      <c r="C684" s="336"/>
    </row>
    <row r="685" spans="1:3">
      <c r="A685" s="337" t="s">
        <v>636</v>
      </c>
      <c r="B685" s="335">
        <f>SUM(B686:B687)</f>
        <v>1058</v>
      </c>
      <c r="C685" s="336">
        <v>26.6</v>
      </c>
    </row>
    <row r="686" spans="1:3">
      <c r="A686" s="338" t="s">
        <v>637</v>
      </c>
      <c r="B686" s="335">
        <v>428</v>
      </c>
      <c r="C686" s="336">
        <v>80.8</v>
      </c>
    </row>
    <row r="687" spans="1:3">
      <c r="A687" s="338" t="s">
        <v>638</v>
      </c>
      <c r="B687" s="335">
        <v>630</v>
      </c>
      <c r="C687" s="336">
        <v>18.3</v>
      </c>
    </row>
    <row r="688" spans="1:3">
      <c r="A688" s="337" t="s">
        <v>639</v>
      </c>
      <c r="B688" s="335">
        <f>SUM(B689:B690)</f>
        <v>198</v>
      </c>
      <c r="C688" s="336">
        <v>95.7</v>
      </c>
    </row>
    <row r="689" spans="1:3">
      <c r="A689" s="338" t="s">
        <v>640</v>
      </c>
      <c r="B689" s="335">
        <v>180</v>
      </c>
      <c r="C689" s="336">
        <v>99.4</v>
      </c>
    </row>
    <row r="690" spans="1:3">
      <c r="A690" s="338" t="s">
        <v>641</v>
      </c>
      <c r="B690" s="335">
        <v>18</v>
      </c>
      <c r="C690" s="336">
        <v>69.2</v>
      </c>
    </row>
    <row r="691" spans="1:3">
      <c r="A691" s="337" t="s">
        <v>642</v>
      </c>
      <c r="B691" s="335">
        <f>SUM(B692:B693)</f>
        <v>734</v>
      </c>
      <c r="C691" s="336">
        <v>294.8</v>
      </c>
    </row>
    <row r="692" spans="1:3">
      <c r="A692" s="338" t="s">
        <v>643</v>
      </c>
      <c r="B692" s="335">
        <v>41</v>
      </c>
      <c r="C692" s="336"/>
    </row>
    <row r="693" spans="1:3">
      <c r="A693" s="338" t="s">
        <v>644</v>
      </c>
      <c r="B693" s="335">
        <v>693</v>
      </c>
      <c r="C693" s="336">
        <v>278.3</v>
      </c>
    </row>
    <row r="694" spans="1:3">
      <c r="A694" s="337" t="s">
        <v>645</v>
      </c>
      <c r="B694" s="335">
        <f>SUM(B695:B696)</f>
        <v>0</v>
      </c>
      <c r="C694" s="336"/>
    </row>
    <row r="695" spans="1:3">
      <c r="A695" s="338" t="s">
        <v>646</v>
      </c>
      <c r="B695" s="335">
        <v>0</v>
      </c>
      <c r="C695" s="336"/>
    </row>
    <row r="696" spans="1:3">
      <c r="A696" s="338" t="s">
        <v>647</v>
      </c>
      <c r="B696" s="335">
        <v>0</v>
      </c>
      <c r="C696" s="336"/>
    </row>
    <row r="697" spans="1:3">
      <c r="A697" s="337" t="s">
        <v>648</v>
      </c>
      <c r="B697" s="335">
        <f>SUM(B698:B699)</f>
        <v>52</v>
      </c>
      <c r="C697" s="336">
        <v>100</v>
      </c>
    </row>
    <row r="698" spans="1:3">
      <c r="A698" s="338" t="s">
        <v>649</v>
      </c>
      <c r="B698" s="335">
        <v>0</v>
      </c>
      <c r="C698" s="336"/>
    </row>
    <row r="699" spans="1:3">
      <c r="A699" s="338" t="s">
        <v>650</v>
      </c>
      <c r="B699" s="335">
        <v>52</v>
      </c>
      <c r="C699" s="336">
        <v>100</v>
      </c>
    </row>
    <row r="700" spans="1:3">
      <c r="A700" s="337" t="s">
        <v>651</v>
      </c>
      <c r="B700" s="335">
        <f>SUM(B701:B703)</f>
        <v>7606</v>
      </c>
      <c r="C700" s="336">
        <v>107.4</v>
      </c>
    </row>
    <row r="701" spans="1:3">
      <c r="A701" s="338" t="s">
        <v>652</v>
      </c>
      <c r="B701" s="335">
        <v>0</v>
      </c>
      <c r="C701" s="336">
        <v>0</v>
      </c>
    </row>
    <row r="702" spans="1:3">
      <c r="A702" s="338" t="s">
        <v>653</v>
      </c>
      <c r="B702" s="335">
        <v>7030</v>
      </c>
      <c r="C702" s="336">
        <v>109.1</v>
      </c>
    </row>
    <row r="703" spans="1:3">
      <c r="A703" s="338" t="s">
        <v>654</v>
      </c>
      <c r="B703" s="335">
        <v>576</v>
      </c>
      <c r="C703" s="336">
        <v>104.7</v>
      </c>
    </row>
    <row r="704" spans="1:3">
      <c r="A704" s="337" t="s">
        <v>655</v>
      </c>
      <c r="B704" s="335">
        <f>SUM(B705:B708)</f>
        <v>0</v>
      </c>
      <c r="C704" s="336"/>
    </row>
    <row r="705" spans="1:3">
      <c r="A705" s="338" t="s">
        <v>656</v>
      </c>
      <c r="B705" s="335">
        <v>0</v>
      </c>
      <c r="C705" s="336"/>
    </row>
    <row r="706" spans="1:3">
      <c r="A706" s="338" t="s">
        <v>657</v>
      </c>
      <c r="B706" s="335">
        <v>0</v>
      </c>
      <c r="C706" s="336"/>
    </row>
    <row r="707" spans="1:3">
      <c r="A707" s="338" t="s">
        <v>658</v>
      </c>
      <c r="B707" s="335">
        <v>0</v>
      </c>
      <c r="C707" s="336"/>
    </row>
    <row r="708" spans="1:3">
      <c r="A708" s="338" t="s">
        <v>659</v>
      </c>
      <c r="B708" s="335">
        <v>0</v>
      </c>
      <c r="C708" s="336"/>
    </row>
    <row r="709" spans="1:3">
      <c r="A709" s="337" t="s">
        <v>660</v>
      </c>
      <c r="B709" s="335">
        <f>B710</f>
        <v>500</v>
      </c>
      <c r="C709" s="336">
        <v>219.3</v>
      </c>
    </row>
    <row r="710" spans="1:3">
      <c r="A710" s="338" t="s">
        <v>661</v>
      </c>
      <c r="B710" s="335">
        <v>500</v>
      </c>
      <c r="C710" s="336">
        <v>219.3</v>
      </c>
    </row>
    <row r="711" spans="1:3">
      <c r="A711" s="337" t="s">
        <v>662</v>
      </c>
      <c r="B711" s="335">
        <f>SUM(B712,B717,B730,B734,B746,B749,B753,B763,B768,B774,B778,B781)</f>
        <v>29383</v>
      </c>
      <c r="C711" s="336">
        <v>98.4</v>
      </c>
    </row>
    <row r="712" s="16" customFormat="1" spans="1:3">
      <c r="A712" s="337" t="s">
        <v>663</v>
      </c>
      <c r="B712" s="335">
        <f>SUM(B713:B716)</f>
        <v>928</v>
      </c>
      <c r="C712" s="336">
        <v>203.5</v>
      </c>
    </row>
    <row r="713" spans="1:3">
      <c r="A713" s="338" t="s">
        <v>144</v>
      </c>
      <c r="B713" s="335">
        <v>289</v>
      </c>
      <c r="C713" s="336">
        <v>401.4</v>
      </c>
    </row>
    <row r="714" spans="1:3">
      <c r="A714" s="338" t="s">
        <v>145</v>
      </c>
      <c r="B714" s="335">
        <v>33</v>
      </c>
      <c r="C714" s="336">
        <v>117.9</v>
      </c>
    </row>
    <row r="715" spans="1:3">
      <c r="A715" s="338" t="s">
        <v>146</v>
      </c>
      <c r="B715" s="335">
        <v>84</v>
      </c>
      <c r="C715" s="336">
        <v>204.9</v>
      </c>
    </row>
    <row r="716" spans="1:3">
      <c r="A716" s="338" t="s">
        <v>664</v>
      </c>
      <c r="B716" s="335">
        <v>522</v>
      </c>
      <c r="C716" s="336">
        <v>165.7</v>
      </c>
    </row>
    <row r="717" spans="1:3">
      <c r="A717" s="337" t="s">
        <v>665</v>
      </c>
      <c r="B717" s="335">
        <f>SUM(B718:B729)</f>
        <v>1971</v>
      </c>
      <c r="C717" s="336">
        <v>63</v>
      </c>
    </row>
    <row r="718" spans="1:3">
      <c r="A718" s="338" t="s">
        <v>666</v>
      </c>
      <c r="B718" s="335">
        <v>1215</v>
      </c>
      <c r="C718" s="336">
        <v>48.3</v>
      </c>
    </row>
    <row r="719" spans="1:3">
      <c r="A719" s="338" t="s">
        <v>667</v>
      </c>
      <c r="B719" s="335">
        <v>293</v>
      </c>
      <c r="C719" s="336">
        <v>118.6</v>
      </c>
    </row>
    <row r="720" spans="1:3">
      <c r="A720" s="338" t="s">
        <v>668</v>
      </c>
      <c r="B720" s="335">
        <v>0</v>
      </c>
      <c r="C720" s="336"/>
    </row>
    <row r="721" spans="1:3">
      <c r="A721" s="338" t="s">
        <v>669</v>
      </c>
      <c r="B721" s="335">
        <v>0</v>
      </c>
      <c r="C721" s="336"/>
    </row>
    <row r="722" spans="1:3">
      <c r="A722" s="338" t="s">
        <v>670</v>
      </c>
      <c r="B722" s="335">
        <v>0</v>
      </c>
      <c r="C722" s="336"/>
    </row>
    <row r="723" spans="1:3">
      <c r="A723" s="338" t="s">
        <v>671</v>
      </c>
      <c r="B723" s="335">
        <v>0</v>
      </c>
      <c r="C723" s="336"/>
    </row>
    <row r="724" spans="1:3">
      <c r="A724" s="338" t="s">
        <v>672</v>
      </c>
      <c r="B724" s="335">
        <v>0</v>
      </c>
      <c r="C724" s="336"/>
    </row>
    <row r="725" spans="1:3">
      <c r="A725" s="338" t="s">
        <v>673</v>
      </c>
      <c r="B725" s="335">
        <v>55</v>
      </c>
      <c r="C725" s="336">
        <v>122.2</v>
      </c>
    </row>
    <row r="726" spans="1:3">
      <c r="A726" s="338" t="s">
        <v>674</v>
      </c>
      <c r="B726" s="335">
        <v>0</v>
      </c>
      <c r="C726" s="336"/>
    </row>
    <row r="727" spans="1:3">
      <c r="A727" s="338" t="s">
        <v>675</v>
      </c>
      <c r="B727" s="335">
        <v>0</v>
      </c>
      <c r="C727" s="336"/>
    </row>
    <row r="728" spans="1:3">
      <c r="A728" s="338" t="s">
        <v>676</v>
      </c>
      <c r="B728" s="335">
        <v>0</v>
      </c>
      <c r="C728" s="336"/>
    </row>
    <row r="729" spans="1:3">
      <c r="A729" s="338" t="s">
        <v>677</v>
      </c>
      <c r="B729" s="335">
        <v>408</v>
      </c>
      <c r="C729" s="336">
        <v>128.3</v>
      </c>
    </row>
    <row r="730" spans="1:3">
      <c r="A730" s="337" t="s">
        <v>678</v>
      </c>
      <c r="B730" s="335">
        <f>SUM(B731:B733)</f>
        <v>3630</v>
      </c>
      <c r="C730" s="336">
        <v>71.8</v>
      </c>
    </row>
    <row r="731" spans="1:3">
      <c r="A731" s="338" t="s">
        <v>679</v>
      </c>
      <c r="B731" s="335">
        <v>281</v>
      </c>
      <c r="C731" s="336">
        <v>141.2</v>
      </c>
    </row>
    <row r="732" spans="1:3">
      <c r="A732" s="338" t="s">
        <v>680</v>
      </c>
      <c r="B732" s="335">
        <v>2914</v>
      </c>
      <c r="C732" s="336">
        <v>110.6</v>
      </c>
    </row>
    <row r="733" spans="1:3">
      <c r="A733" s="338" t="s">
        <v>681</v>
      </c>
      <c r="B733" s="335">
        <v>435</v>
      </c>
      <c r="C733" s="336">
        <v>19.6</v>
      </c>
    </row>
    <row r="734" spans="1:3">
      <c r="A734" s="337" t="s">
        <v>682</v>
      </c>
      <c r="B734" s="335">
        <f>SUM(B735:B745)</f>
        <v>2702</v>
      </c>
      <c r="C734" s="336">
        <v>122.7</v>
      </c>
    </row>
    <row r="735" spans="1:3">
      <c r="A735" s="338" t="s">
        <v>683</v>
      </c>
      <c r="B735" s="335">
        <v>298</v>
      </c>
      <c r="C735" s="336">
        <v>99</v>
      </c>
    </row>
    <row r="736" spans="1:3">
      <c r="A736" s="338" t="s">
        <v>684</v>
      </c>
      <c r="B736" s="335">
        <v>160</v>
      </c>
      <c r="C736" s="336">
        <v>107.4</v>
      </c>
    </row>
    <row r="737" spans="1:3">
      <c r="A737" s="338" t="s">
        <v>685</v>
      </c>
      <c r="B737" s="335">
        <v>473</v>
      </c>
      <c r="C737" s="336">
        <v>203.9</v>
      </c>
    </row>
    <row r="738" spans="1:3">
      <c r="A738" s="338" t="s">
        <v>686</v>
      </c>
      <c r="B738" s="335">
        <v>0</v>
      </c>
      <c r="C738" s="336"/>
    </row>
    <row r="739" spans="1:3">
      <c r="A739" s="338" t="s">
        <v>687</v>
      </c>
      <c r="B739" s="335">
        <v>0</v>
      </c>
      <c r="C739" s="336"/>
    </row>
    <row r="740" spans="1:3">
      <c r="A740" s="338" t="s">
        <v>688</v>
      </c>
      <c r="B740" s="335">
        <v>0</v>
      </c>
      <c r="C740" s="336"/>
    </row>
    <row r="741" spans="1:3">
      <c r="A741" s="338" t="s">
        <v>689</v>
      </c>
      <c r="B741" s="335">
        <v>0</v>
      </c>
      <c r="C741" s="336"/>
    </row>
    <row r="742" spans="1:3">
      <c r="A742" s="338" t="s">
        <v>690</v>
      </c>
      <c r="B742" s="335">
        <v>1400</v>
      </c>
      <c r="C742" s="336">
        <v>111.4</v>
      </c>
    </row>
    <row r="743" spans="1:3">
      <c r="A743" s="338" t="s">
        <v>691</v>
      </c>
      <c r="B743" s="335">
        <v>293</v>
      </c>
      <c r="C743" s="336">
        <v>125.2</v>
      </c>
    </row>
    <row r="744" spans="1:3">
      <c r="A744" s="338" t="s">
        <v>692</v>
      </c>
      <c r="B744" s="335">
        <v>11</v>
      </c>
      <c r="C744" s="336"/>
    </row>
    <row r="745" spans="1:3">
      <c r="A745" s="338" t="s">
        <v>693</v>
      </c>
      <c r="B745" s="335">
        <v>67</v>
      </c>
      <c r="C745" s="336">
        <v>231</v>
      </c>
    </row>
    <row r="746" spans="1:3">
      <c r="A746" s="337" t="s">
        <v>694</v>
      </c>
      <c r="B746" s="335">
        <f>SUM(B747:B748)</f>
        <v>177</v>
      </c>
      <c r="C746" s="336">
        <v>60.8</v>
      </c>
    </row>
    <row r="747" spans="1:3">
      <c r="A747" s="338" t="s">
        <v>695</v>
      </c>
      <c r="B747" s="335">
        <v>68</v>
      </c>
      <c r="C747" s="336">
        <v>35.6</v>
      </c>
    </row>
    <row r="748" spans="1:3">
      <c r="A748" s="338" t="s">
        <v>696</v>
      </c>
      <c r="B748" s="335">
        <v>109</v>
      </c>
      <c r="C748" s="336">
        <v>109</v>
      </c>
    </row>
    <row r="749" spans="1:3">
      <c r="A749" s="337" t="s">
        <v>697</v>
      </c>
      <c r="B749" s="335">
        <f>SUM(B750:B752)</f>
        <v>2494</v>
      </c>
      <c r="C749" s="336">
        <v>81</v>
      </c>
    </row>
    <row r="750" spans="1:3">
      <c r="A750" s="338" t="s">
        <v>698</v>
      </c>
      <c r="B750" s="335">
        <v>453</v>
      </c>
      <c r="C750" s="336">
        <v>52.6</v>
      </c>
    </row>
    <row r="751" spans="1:3">
      <c r="A751" s="338" t="s">
        <v>699</v>
      </c>
      <c r="B751" s="335">
        <v>811</v>
      </c>
      <c r="C751" s="336">
        <v>61.8</v>
      </c>
    </row>
    <row r="752" spans="1:3">
      <c r="A752" s="338" t="s">
        <v>700</v>
      </c>
      <c r="B752" s="335">
        <v>1230</v>
      </c>
      <c r="C752" s="336">
        <v>135.8</v>
      </c>
    </row>
    <row r="753" spans="1:3">
      <c r="A753" s="337" t="s">
        <v>701</v>
      </c>
      <c r="B753" s="335">
        <f>SUM(B754:B762)</f>
        <v>1574</v>
      </c>
      <c r="C753" s="336">
        <v>108.6</v>
      </c>
    </row>
    <row r="754" spans="1:3">
      <c r="A754" s="338" t="s">
        <v>144</v>
      </c>
      <c r="B754" s="335">
        <v>1237</v>
      </c>
      <c r="C754" s="336">
        <v>99.1</v>
      </c>
    </row>
    <row r="755" spans="1:3">
      <c r="A755" s="338" t="s">
        <v>145</v>
      </c>
      <c r="B755" s="335">
        <v>15</v>
      </c>
      <c r="C755" s="336">
        <v>125</v>
      </c>
    </row>
    <row r="756" spans="1:3">
      <c r="A756" s="338" t="s">
        <v>146</v>
      </c>
      <c r="B756" s="335">
        <v>0</v>
      </c>
      <c r="C756" s="336"/>
    </row>
    <row r="757" spans="1:3">
      <c r="A757" s="338" t="s">
        <v>702</v>
      </c>
      <c r="B757" s="335">
        <v>35</v>
      </c>
      <c r="C757" s="336"/>
    </row>
    <row r="758" spans="1:3">
      <c r="A758" s="338" t="s">
        <v>703</v>
      </c>
      <c r="B758" s="335">
        <v>0</v>
      </c>
      <c r="C758" s="336"/>
    </row>
    <row r="759" spans="1:3">
      <c r="A759" s="338" t="s">
        <v>704</v>
      </c>
      <c r="B759" s="335">
        <v>0</v>
      </c>
      <c r="C759" s="336"/>
    </row>
    <row r="760" spans="1:3">
      <c r="A760" s="338" t="s">
        <v>705</v>
      </c>
      <c r="B760" s="335">
        <v>241</v>
      </c>
      <c r="C760" s="336">
        <v>219.1</v>
      </c>
    </row>
    <row r="761" spans="1:3">
      <c r="A761" s="338" t="s">
        <v>153</v>
      </c>
      <c r="B761" s="335">
        <v>0</v>
      </c>
      <c r="C761" s="336"/>
    </row>
    <row r="762" spans="1:3">
      <c r="A762" s="338" t="s">
        <v>706</v>
      </c>
      <c r="B762" s="335">
        <v>46</v>
      </c>
      <c r="C762" s="336">
        <v>58.2</v>
      </c>
    </row>
    <row r="763" spans="1:3">
      <c r="A763" s="337" t="s">
        <v>707</v>
      </c>
      <c r="B763" s="335">
        <f>SUM(B764:B767)</f>
        <v>672</v>
      </c>
      <c r="C763" s="336"/>
    </row>
    <row r="764" spans="1:3">
      <c r="A764" s="338" t="s">
        <v>708</v>
      </c>
      <c r="B764" s="335">
        <v>360</v>
      </c>
      <c r="C764" s="336">
        <v>99.2</v>
      </c>
    </row>
    <row r="765" spans="1:3">
      <c r="A765" s="338" t="s">
        <v>709</v>
      </c>
      <c r="B765" s="335">
        <v>312</v>
      </c>
      <c r="C765" s="336">
        <v>110.2</v>
      </c>
    </row>
    <row r="766" spans="1:3">
      <c r="A766" s="338" t="s">
        <v>710</v>
      </c>
      <c r="B766" s="335">
        <v>0</v>
      </c>
      <c r="C766" s="336"/>
    </row>
    <row r="767" spans="1:3">
      <c r="A767" s="338" t="s">
        <v>711</v>
      </c>
      <c r="B767" s="335">
        <v>0</v>
      </c>
      <c r="C767" s="336"/>
    </row>
    <row r="768" spans="1:3">
      <c r="A768" s="337" t="s">
        <v>712</v>
      </c>
      <c r="B768" s="335">
        <f>SUM(B769:B773)</f>
        <v>14035</v>
      </c>
      <c r="C768" s="336">
        <v>115.5</v>
      </c>
    </row>
    <row r="769" spans="1:3">
      <c r="A769" s="338" t="s">
        <v>713</v>
      </c>
      <c r="B769" s="335">
        <v>1608</v>
      </c>
      <c r="C769" s="336">
        <v>205.1</v>
      </c>
    </row>
    <row r="770" spans="1:3">
      <c r="A770" s="338" t="s">
        <v>714</v>
      </c>
      <c r="B770" s="335">
        <v>0</v>
      </c>
      <c r="C770" s="336"/>
    </row>
    <row r="771" spans="1:3">
      <c r="A771" s="338" t="s">
        <v>715</v>
      </c>
      <c r="B771" s="335">
        <v>11179</v>
      </c>
      <c r="C771" s="336">
        <v>109.5</v>
      </c>
    </row>
    <row r="772" spans="1:3">
      <c r="A772" s="338" t="s">
        <v>716</v>
      </c>
      <c r="B772" s="335">
        <v>1248</v>
      </c>
      <c r="C772" s="336">
        <v>107.8</v>
      </c>
    </row>
    <row r="773" spans="1:3">
      <c r="A773" s="338" t="s">
        <v>717</v>
      </c>
      <c r="B773" s="335">
        <v>0</v>
      </c>
      <c r="C773" s="336"/>
    </row>
    <row r="774" spans="1:3">
      <c r="A774" s="337" t="s">
        <v>718</v>
      </c>
      <c r="B774" s="335">
        <f>SUM(B775:B777)</f>
        <v>891</v>
      </c>
      <c r="C774" s="336">
        <v>65.2</v>
      </c>
    </row>
    <row r="775" spans="1:3">
      <c r="A775" s="338" t="s">
        <v>719</v>
      </c>
      <c r="B775" s="335">
        <v>879</v>
      </c>
      <c r="C775" s="336">
        <v>64.3</v>
      </c>
    </row>
    <row r="776" spans="1:3">
      <c r="A776" s="338" t="s">
        <v>720</v>
      </c>
      <c r="B776" s="335">
        <v>12</v>
      </c>
      <c r="C776" s="336"/>
    </row>
    <row r="777" spans="1:3">
      <c r="A777" s="338" t="s">
        <v>721</v>
      </c>
      <c r="B777" s="335">
        <v>0</v>
      </c>
      <c r="C777" s="336"/>
    </row>
    <row r="778" spans="1:3">
      <c r="A778" s="337" t="s">
        <v>722</v>
      </c>
      <c r="B778" s="335">
        <f>SUM(B779:B780)</f>
        <v>55</v>
      </c>
      <c r="C778" s="336">
        <v>85.9</v>
      </c>
    </row>
    <row r="779" spans="1:3">
      <c r="A779" s="338" t="s">
        <v>723</v>
      </c>
      <c r="B779" s="335">
        <v>55</v>
      </c>
      <c r="C779" s="336">
        <v>85.9</v>
      </c>
    </row>
    <row r="780" spans="1:3">
      <c r="A780" s="338" t="s">
        <v>724</v>
      </c>
      <c r="B780" s="335">
        <v>0</v>
      </c>
      <c r="C780" s="336"/>
    </row>
    <row r="781" spans="1:3">
      <c r="A781" s="337" t="s">
        <v>725</v>
      </c>
      <c r="B781" s="335">
        <f>B782</f>
        <v>254</v>
      </c>
      <c r="C781" s="336">
        <v>40.6</v>
      </c>
    </row>
    <row r="782" spans="1:3">
      <c r="A782" s="338" t="s">
        <v>726</v>
      </c>
      <c r="B782" s="335">
        <v>254</v>
      </c>
      <c r="C782" s="336">
        <v>40.6</v>
      </c>
    </row>
    <row r="783" spans="1:3">
      <c r="A783" s="337" t="s">
        <v>727</v>
      </c>
      <c r="B783" s="335">
        <f>SUM(B784,B793,B797,B805,B811,B817,B823,B826,B829,B831,B833,B839,B841,B843,B858)</f>
        <v>9699</v>
      </c>
      <c r="C783" s="336">
        <v>84.2</v>
      </c>
    </row>
    <row r="784" s="16" customFormat="1" spans="1:3">
      <c r="A784" s="337" t="s">
        <v>728</v>
      </c>
      <c r="B784" s="335">
        <f>SUM(B785:B792)</f>
        <v>657</v>
      </c>
      <c r="C784" s="336">
        <v>128.6</v>
      </c>
    </row>
    <row r="785" spans="1:3">
      <c r="A785" s="338" t="s">
        <v>144</v>
      </c>
      <c r="B785" s="335">
        <v>601</v>
      </c>
      <c r="C785" s="336">
        <v>128.1</v>
      </c>
    </row>
    <row r="786" spans="1:3">
      <c r="A786" s="338" t="s">
        <v>145</v>
      </c>
      <c r="B786" s="335">
        <v>0</v>
      </c>
      <c r="C786" s="336"/>
    </row>
    <row r="787" spans="1:3">
      <c r="A787" s="338" t="s">
        <v>146</v>
      </c>
      <c r="B787" s="335">
        <v>0</v>
      </c>
      <c r="C787" s="336"/>
    </row>
    <row r="788" spans="1:3">
      <c r="A788" s="338" t="s">
        <v>729</v>
      </c>
      <c r="B788" s="335">
        <v>0</v>
      </c>
      <c r="C788" s="336"/>
    </row>
    <row r="789" spans="1:3">
      <c r="A789" s="338" t="s">
        <v>730</v>
      </c>
      <c r="B789" s="335">
        <v>0</v>
      </c>
      <c r="C789" s="336"/>
    </row>
    <row r="790" spans="1:3">
      <c r="A790" s="338" t="s">
        <v>731</v>
      </c>
      <c r="B790" s="335">
        <v>0</v>
      </c>
      <c r="C790" s="336"/>
    </row>
    <row r="791" spans="1:3">
      <c r="A791" s="338" t="s">
        <v>732</v>
      </c>
      <c r="B791" s="335">
        <v>0</v>
      </c>
      <c r="C791" s="336"/>
    </row>
    <row r="792" spans="1:3">
      <c r="A792" s="338" t="s">
        <v>733</v>
      </c>
      <c r="B792" s="335">
        <v>56</v>
      </c>
      <c r="C792" s="336">
        <v>133.3</v>
      </c>
    </row>
    <row r="793" spans="1:3">
      <c r="A793" s="337" t="s">
        <v>734</v>
      </c>
      <c r="B793" s="335">
        <f>SUM(B794:B796)</f>
        <v>132</v>
      </c>
      <c r="C793" s="336">
        <v>105.6</v>
      </c>
    </row>
    <row r="794" spans="1:3">
      <c r="A794" s="338" t="s">
        <v>735</v>
      </c>
      <c r="B794" s="335">
        <v>0</v>
      </c>
      <c r="C794" s="336"/>
    </row>
    <row r="795" spans="1:3">
      <c r="A795" s="338" t="s">
        <v>736</v>
      </c>
      <c r="B795" s="335">
        <v>0</v>
      </c>
      <c r="C795" s="336"/>
    </row>
    <row r="796" spans="1:3">
      <c r="A796" s="338" t="s">
        <v>737</v>
      </c>
      <c r="B796" s="335">
        <v>132</v>
      </c>
      <c r="C796" s="336">
        <v>105.6</v>
      </c>
    </row>
    <row r="797" spans="1:3">
      <c r="A797" s="337" t="s">
        <v>738</v>
      </c>
      <c r="B797" s="335">
        <f>SUM(B798:B804)</f>
        <v>5403</v>
      </c>
      <c r="C797" s="336">
        <v>178.1</v>
      </c>
    </row>
    <row r="798" spans="1:3">
      <c r="A798" s="338" t="s">
        <v>739</v>
      </c>
      <c r="B798" s="335">
        <v>412</v>
      </c>
      <c r="C798" s="336">
        <v>337.7</v>
      </c>
    </row>
    <row r="799" spans="1:3">
      <c r="A799" s="338" t="s">
        <v>740</v>
      </c>
      <c r="B799" s="335">
        <v>2257</v>
      </c>
      <c r="C799" s="336">
        <v>168.1</v>
      </c>
    </row>
    <row r="800" spans="1:3">
      <c r="A800" s="338" t="s">
        <v>741</v>
      </c>
      <c r="B800" s="335">
        <v>0</v>
      </c>
      <c r="C800" s="336"/>
    </row>
    <row r="801" spans="1:3">
      <c r="A801" s="338" t="s">
        <v>742</v>
      </c>
      <c r="B801" s="335">
        <v>1806</v>
      </c>
      <c r="C801" s="336">
        <v>624.9</v>
      </c>
    </row>
    <row r="802" spans="1:3">
      <c r="A802" s="338" t="s">
        <v>743</v>
      </c>
      <c r="B802" s="335">
        <v>0</v>
      </c>
      <c r="C802" s="336"/>
    </row>
    <row r="803" spans="1:3">
      <c r="A803" s="338" t="s">
        <v>744</v>
      </c>
      <c r="B803" s="335">
        <v>0</v>
      </c>
      <c r="C803" s="336"/>
    </row>
    <row r="804" spans="1:3">
      <c r="A804" s="338" t="s">
        <v>745</v>
      </c>
      <c r="B804" s="335">
        <v>928</v>
      </c>
      <c r="C804" s="336">
        <v>72.5</v>
      </c>
    </row>
    <row r="805" spans="1:3">
      <c r="A805" s="337" t="s">
        <v>746</v>
      </c>
      <c r="B805" s="335">
        <f>SUM(B806:B810)</f>
        <v>3407</v>
      </c>
      <c r="C805" s="336">
        <v>151.6</v>
      </c>
    </row>
    <row r="806" spans="1:3">
      <c r="A806" s="338" t="s">
        <v>747</v>
      </c>
      <c r="B806" s="335">
        <v>1360</v>
      </c>
      <c r="C806" s="336">
        <v>88.3</v>
      </c>
    </row>
    <row r="807" spans="1:3">
      <c r="A807" s="338" t="s">
        <v>748</v>
      </c>
      <c r="B807" s="335">
        <v>2047</v>
      </c>
      <c r="C807" s="336">
        <v>289.9</v>
      </c>
    </row>
    <row r="808" spans="1:3">
      <c r="A808" s="338" t="s">
        <v>749</v>
      </c>
      <c r="B808" s="335">
        <v>0</v>
      </c>
      <c r="C808" s="336"/>
    </row>
    <row r="809" spans="1:3">
      <c r="A809" s="338" t="s">
        <v>750</v>
      </c>
      <c r="B809" s="335">
        <v>0</v>
      </c>
      <c r="C809" s="336"/>
    </row>
    <row r="810" spans="1:3">
      <c r="A810" s="338" t="s">
        <v>751</v>
      </c>
      <c r="B810" s="335">
        <v>0</v>
      </c>
      <c r="C810" s="336"/>
    </row>
    <row r="811" spans="1:3">
      <c r="A811" s="337" t="s">
        <v>752</v>
      </c>
      <c r="B811" s="335">
        <f>SUM(B812:B816)</f>
        <v>0</v>
      </c>
      <c r="C811" s="336"/>
    </row>
    <row r="812" spans="1:3">
      <c r="A812" s="338" t="s">
        <v>753</v>
      </c>
      <c r="B812" s="335">
        <v>0</v>
      </c>
      <c r="C812" s="336"/>
    </row>
    <row r="813" spans="1:3">
      <c r="A813" s="338" t="s">
        <v>754</v>
      </c>
      <c r="B813" s="335">
        <v>0</v>
      </c>
      <c r="C813" s="336"/>
    </row>
    <row r="814" spans="1:3">
      <c r="A814" s="338" t="s">
        <v>755</v>
      </c>
      <c r="B814" s="335">
        <v>0</v>
      </c>
      <c r="C814" s="336"/>
    </row>
    <row r="815" spans="1:3">
      <c r="A815" s="338" t="s">
        <v>756</v>
      </c>
      <c r="B815" s="335">
        <v>0</v>
      </c>
      <c r="C815" s="336"/>
    </row>
    <row r="816" spans="1:3">
      <c r="A816" s="338" t="s">
        <v>757</v>
      </c>
      <c r="B816" s="335">
        <v>0</v>
      </c>
      <c r="C816" s="336"/>
    </row>
    <row r="817" spans="1:3">
      <c r="A817" s="337" t="s">
        <v>758</v>
      </c>
      <c r="B817" s="335">
        <f>SUM(B818:B822)</f>
        <v>0</v>
      </c>
      <c r="C817" s="336"/>
    </row>
    <row r="818" spans="1:3">
      <c r="A818" s="338" t="s">
        <v>759</v>
      </c>
      <c r="B818" s="335">
        <v>0</v>
      </c>
      <c r="C818" s="336"/>
    </row>
    <row r="819" spans="1:3">
      <c r="A819" s="338" t="s">
        <v>760</v>
      </c>
      <c r="B819" s="335">
        <v>0</v>
      </c>
      <c r="C819" s="336"/>
    </row>
    <row r="820" spans="1:3">
      <c r="A820" s="338" t="s">
        <v>761</v>
      </c>
      <c r="B820" s="335">
        <v>0</v>
      </c>
      <c r="C820" s="336"/>
    </row>
    <row r="821" spans="1:3">
      <c r="A821" s="338" t="s">
        <v>762</v>
      </c>
      <c r="B821" s="335">
        <v>0</v>
      </c>
      <c r="C821" s="336"/>
    </row>
    <row r="822" spans="1:3">
      <c r="A822" s="338" t="s">
        <v>763</v>
      </c>
      <c r="B822" s="335">
        <v>0</v>
      </c>
      <c r="C822" s="336"/>
    </row>
    <row r="823" spans="1:3">
      <c r="A823" s="337" t="s">
        <v>764</v>
      </c>
      <c r="B823" s="335">
        <f>SUM(B824:B825)</f>
        <v>0</v>
      </c>
      <c r="C823" s="336"/>
    </row>
    <row r="824" spans="1:3">
      <c r="A824" s="338" t="s">
        <v>765</v>
      </c>
      <c r="B824" s="335">
        <v>0</v>
      </c>
      <c r="C824" s="336"/>
    </row>
    <row r="825" spans="1:3">
      <c r="A825" s="338" t="s">
        <v>766</v>
      </c>
      <c r="B825" s="335">
        <v>0</v>
      </c>
      <c r="C825" s="336"/>
    </row>
    <row r="826" spans="1:3">
      <c r="A826" s="337" t="s">
        <v>767</v>
      </c>
      <c r="B826" s="335">
        <f>SUM(B827:B828)</f>
        <v>0</v>
      </c>
      <c r="C826" s="336"/>
    </row>
    <row r="827" spans="1:3">
      <c r="A827" s="338" t="s">
        <v>768</v>
      </c>
      <c r="B827" s="335">
        <v>0</v>
      </c>
      <c r="C827" s="336"/>
    </row>
    <row r="828" spans="1:3">
      <c r="A828" s="338" t="s">
        <v>769</v>
      </c>
      <c r="B828" s="335">
        <v>0</v>
      </c>
      <c r="C828" s="336"/>
    </row>
    <row r="829" spans="1:3">
      <c r="A829" s="337" t="s">
        <v>770</v>
      </c>
      <c r="B829" s="335">
        <f>B830</f>
        <v>0</v>
      </c>
      <c r="C829" s="336"/>
    </row>
    <row r="830" spans="1:3">
      <c r="A830" s="338" t="s">
        <v>771</v>
      </c>
      <c r="B830" s="335">
        <v>0</v>
      </c>
      <c r="C830" s="336"/>
    </row>
    <row r="831" spans="1:3">
      <c r="A831" s="337" t="s">
        <v>772</v>
      </c>
      <c r="B831" s="335">
        <f>B832</f>
        <v>35</v>
      </c>
      <c r="C831" s="336">
        <v>1.9</v>
      </c>
    </row>
    <row r="832" spans="1:3">
      <c r="A832" s="338" t="s">
        <v>773</v>
      </c>
      <c r="B832" s="335">
        <v>35</v>
      </c>
      <c r="C832" s="336">
        <v>1.9</v>
      </c>
    </row>
    <row r="833" spans="1:3">
      <c r="A833" s="337" t="s">
        <v>774</v>
      </c>
      <c r="B833" s="335">
        <f>SUM(B834:B838)</f>
        <v>44</v>
      </c>
      <c r="C833" s="336">
        <v>2.2</v>
      </c>
    </row>
    <row r="834" spans="1:3">
      <c r="A834" s="338" t="s">
        <v>775</v>
      </c>
      <c r="B834" s="335">
        <v>0</v>
      </c>
      <c r="C834" s="336"/>
    </row>
    <row r="835" spans="1:3">
      <c r="A835" s="338" t="s">
        <v>776</v>
      </c>
      <c r="B835" s="335">
        <v>0</v>
      </c>
      <c r="C835" s="336"/>
    </row>
    <row r="836" spans="1:3">
      <c r="A836" s="338" t="s">
        <v>777</v>
      </c>
      <c r="B836" s="335">
        <v>0</v>
      </c>
      <c r="C836" s="336">
        <v>0</v>
      </c>
    </row>
    <row r="837" spans="1:3">
      <c r="A837" s="338" t="s">
        <v>778</v>
      </c>
      <c r="B837" s="335">
        <v>12</v>
      </c>
      <c r="C837" s="336"/>
    </row>
    <row r="838" spans="1:3">
      <c r="A838" s="338" t="s">
        <v>779</v>
      </c>
      <c r="B838" s="335">
        <v>32</v>
      </c>
      <c r="C838" s="336">
        <v>2.1</v>
      </c>
    </row>
    <row r="839" spans="1:3">
      <c r="A839" s="337" t="s">
        <v>780</v>
      </c>
      <c r="B839" s="335">
        <f>B840</f>
        <v>0</v>
      </c>
      <c r="C839" s="336"/>
    </row>
    <row r="840" spans="1:3">
      <c r="A840" s="338" t="s">
        <v>781</v>
      </c>
      <c r="B840" s="335">
        <v>0</v>
      </c>
      <c r="C840" s="336"/>
    </row>
    <row r="841" spans="1:3">
      <c r="A841" s="337" t="s">
        <v>782</v>
      </c>
      <c r="B841" s="335">
        <f>B842</f>
        <v>0</v>
      </c>
      <c r="C841" s="336"/>
    </row>
    <row r="842" spans="1:3">
      <c r="A842" s="338" t="s">
        <v>783</v>
      </c>
      <c r="B842" s="335">
        <v>0</v>
      </c>
      <c r="C842" s="336"/>
    </row>
    <row r="843" spans="1:3">
      <c r="A843" s="337" t="s">
        <v>784</v>
      </c>
      <c r="B843" s="335">
        <f>SUM(B844:B857)</f>
        <v>0</v>
      </c>
      <c r="C843" s="336"/>
    </row>
    <row r="844" spans="1:3">
      <c r="A844" s="338" t="s">
        <v>144</v>
      </c>
      <c r="B844" s="335">
        <v>0</v>
      </c>
      <c r="C844" s="336"/>
    </row>
    <row r="845" spans="1:3">
      <c r="A845" s="338" t="s">
        <v>145</v>
      </c>
      <c r="B845" s="335">
        <v>0</v>
      </c>
      <c r="C845" s="336"/>
    </row>
    <row r="846" spans="1:3">
      <c r="A846" s="338" t="s">
        <v>146</v>
      </c>
      <c r="B846" s="335">
        <v>0</v>
      </c>
      <c r="C846" s="336"/>
    </row>
    <row r="847" spans="1:3">
      <c r="A847" s="338" t="s">
        <v>785</v>
      </c>
      <c r="B847" s="335">
        <v>0</v>
      </c>
      <c r="C847" s="336"/>
    </row>
    <row r="848" spans="1:3">
      <c r="A848" s="338" t="s">
        <v>786</v>
      </c>
      <c r="B848" s="335">
        <v>0</v>
      </c>
      <c r="C848" s="336"/>
    </row>
    <row r="849" spans="1:3">
      <c r="A849" s="338" t="s">
        <v>787</v>
      </c>
      <c r="B849" s="335">
        <v>0</v>
      </c>
      <c r="C849" s="336"/>
    </row>
    <row r="850" spans="1:3">
      <c r="A850" s="338" t="s">
        <v>788</v>
      </c>
      <c r="B850" s="335">
        <v>0</v>
      </c>
      <c r="C850" s="336"/>
    </row>
    <row r="851" spans="1:3">
      <c r="A851" s="338" t="s">
        <v>789</v>
      </c>
      <c r="B851" s="335">
        <v>0</v>
      </c>
      <c r="C851" s="336"/>
    </row>
    <row r="852" spans="1:3">
      <c r="A852" s="338" t="s">
        <v>790</v>
      </c>
      <c r="B852" s="335">
        <v>0</v>
      </c>
      <c r="C852" s="336"/>
    </row>
    <row r="853" spans="1:3">
      <c r="A853" s="338" t="s">
        <v>791</v>
      </c>
      <c r="B853" s="335">
        <v>0</v>
      </c>
      <c r="C853" s="336"/>
    </row>
    <row r="854" spans="1:3">
      <c r="A854" s="338" t="s">
        <v>187</v>
      </c>
      <c r="B854" s="335">
        <v>0</v>
      </c>
      <c r="C854" s="336"/>
    </row>
    <row r="855" spans="1:3">
      <c r="A855" s="338" t="s">
        <v>792</v>
      </c>
      <c r="B855" s="335">
        <v>0</v>
      </c>
      <c r="C855" s="336"/>
    </row>
    <row r="856" spans="1:3">
      <c r="A856" s="338" t="s">
        <v>153</v>
      </c>
      <c r="B856" s="335">
        <v>0</v>
      </c>
      <c r="C856" s="336"/>
    </row>
    <row r="857" spans="1:3">
      <c r="A857" s="338" t="s">
        <v>793</v>
      </c>
      <c r="B857" s="335">
        <v>0</v>
      </c>
      <c r="C857" s="336"/>
    </row>
    <row r="858" spans="1:3">
      <c r="A858" s="337" t="s">
        <v>794</v>
      </c>
      <c r="B858" s="335">
        <f>B859</f>
        <v>21</v>
      </c>
      <c r="C858" s="336">
        <v>1.2</v>
      </c>
    </row>
    <row r="859" spans="1:3">
      <c r="A859" s="338" t="s">
        <v>795</v>
      </c>
      <c r="B859" s="335">
        <v>21</v>
      </c>
      <c r="C859" s="336">
        <v>1.2</v>
      </c>
    </row>
    <row r="860" spans="1:3">
      <c r="A860" s="337" t="s">
        <v>796</v>
      </c>
      <c r="B860" s="335">
        <f>SUM(B861,B873,B875,B878,B880,B882)</f>
        <v>38662</v>
      </c>
      <c r="C860" s="336">
        <v>273.1</v>
      </c>
    </row>
    <row r="861" s="16" customFormat="1" spans="1:3">
      <c r="A861" s="337" t="s">
        <v>797</v>
      </c>
      <c r="B861" s="335">
        <f>SUM(B862:B872)</f>
        <v>1581</v>
      </c>
      <c r="C861" s="336">
        <v>73.1</v>
      </c>
    </row>
    <row r="862" spans="1:3">
      <c r="A862" s="338" t="s">
        <v>144</v>
      </c>
      <c r="B862" s="335">
        <v>191</v>
      </c>
      <c r="C862" s="336">
        <v>116.5</v>
      </c>
    </row>
    <row r="863" spans="1:3">
      <c r="A863" s="338" t="s">
        <v>145</v>
      </c>
      <c r="B863" s="335">
        <v>0</v>
      </c>
      <c r="C863" s="336"/>
    </row>
    <row r="864" spans="1:3">
      <c r="A864" s="338" t="s">
        <v>146</v>
      </c>
      <c r="B864" s="335">
        <v>0</v>
      </c>
      <c r="C864" s="336"/>
    </row>
    <row r="865" spans="1:3">
      <c r="A865" s="338" t="s">
        <v>798</v>
      </c>
      <c r="B865" s="335">
        <v>781</v>
      </c>
      <c r="C865" s="336">
        <v>102.4</v>
      </c>
    </row>
    <row r="866" spans="1:3">
      <c r="A866" s="338" t="s">
        <v>799</v>
      </c>
      <c r="B866" s="335">
        <v>0</v>
      </c>
      <c r="C866" s="336"/>
    </row>
    <row r="867" spans="1:3">
      <c r="A867" s="338" t="s">
        <v>800</v>
      </c>
      <c r="B867" s="335">
        <v>0</v>
      </c>
      <c r="C867" s="336"/>
    </row>
    <row r="868" spans="1:3">
      <c r="A868" s="338" t="s">
        <v>801</v>
      </c>
      <c r="B868" s="335">
        <v>0</v>
      </c>
      <c r="C868" s="336"/>
    </row>
    <row r="869" spans="1:3">
      <c r="A869" s="338" t="s">
        <v>802</v>
      </c>
      <c r="B869" s="335">
        <v>0</v>
      </c>
      <c r="C869" s="336"/>
    </row>
    <row r="870" spans="1:3">
      <c r="A870" s="338" t="s">
        <v>803</v>
      </c>
      <c r="B870" s="335">
        <v>114</v>
      </c>
      <c r="C870" s="336">
        <v>71.7</v>
      </c>
    </row>
    <row r="871" spans="1:3">
      <c r="A871" s="338" t="s">
        <v>804</v>
      </c>
      <c r="B871" s="335">
        <v>0</v>
      </c>
      <c r="C871" s="336"/>
    </row>
    <row r="872" spans="1:3">
      <c r="A872" s="338" t="s">
        <v>805</v>
      </c>
      <c r="B872" s="335">
        <v>495</v>
      </c>
      <c r="C872" s="336">
        <v>46</v>
      </c>
    </row>
    <row r="873" spans="1:3">
      <c r="A873" s="337" t="s">
        <v>806</v>
      </c>
      <c r="B873" s="335">
        <f>B874</f>
        <v>6045</v>
      </c>
      <c r="C873" s="336">
        <v>193.7</v>
      </c>
    </row>
    <row r="874" spans="1:3">
      <c r="A874" s="338" t="s">
        <v>807</v>
      </c>
      <c r="B874" s="335">
        <v>6045</v>
      </c>
      <c r="C874" s="336">
        <v>193.7</v>
      </c>
    </row>
    <row r="875" spans="1:3">
      <c r="A875" s="337" t="s">
        <v>808</v>
      </c>
      <c r="B875" s="335">
        <f>SUM(B876:B877)</f>
        <v>22413</v>
      </c>
      <c r="C875" s="336">
        <v>771.5</v>
      </c>
    </row>
    <row r="876" spans="1:3">
      <c r="A876" s="338" t="s">
        <v>809</v>
      </c>
      <c r="B876" s="335">
        <v>0</v>
      </c>
      <c r="C876" s="336"/>
    </row>
    <row r="877" spans="1:3">
      <c r="A877" s="338" t="s">
        <v>810</v>
      </c>
      <c r="B877" s="335">
        <v>22413</v>
      </c>
      <c r="C877" s="336">
        <v>771.5</v>
      </c>
    </row>
    <row r="878" spans="1:3">
      <c r="A878" s="337" t="s">
        <v>811</v>
      </c>
      <c r="B878" s="335">
        <f t="shared" ref="B878:B882" si="1">B879</f>
        <v>812</v>
      </c>
      <c r="C878" s="336">
        <v>99</v>
      </c>
    </row>
    <row r="879" spans="1:3">
      <c r="A879" s="338" t="s">
        <v>812</v>
      </c>
      <c r="B879" s="335">
        <v>812</v>
      </c>
      <c r="C879" s="336">
        <v>99</v>
      </c>
    </row>
    <row r="880" spans="1:3">
      <c r="A880" s="337" t="s">
        <v>813</v>
      </c>
      <c r="B880" s="335">
        <f t="shared" si="1"/>
        <v>81</v>
      </c>
      <c r="C880" s="336">
        <v>168.8</v>
      </c>
    </row>
    <row r="881" spans="1:3">
      <c r="A881" s="338" t="s">
        <v>814</v>
      </c>
      <c r="B881" s="335">
        <v>81</v>
      </c>
      <c r="C881" s="336">
        <v>168.8</v>
      </c>
    </row>
    <row r="882" spans="1:3">
      <c r="A882" s="337" t="s">
        <v>815</v>
      </c>
      <c r="B882" s="335">
        <f t="shared" si="1"/>
        <v>7730</v>
      </c>
      <c r="C882" s="336">
        <v>151.6</v>
      </c>
    </row>
    <row r="883" spans="1:3">
      <c r="A883" s="338" t="s">
        <v>816</v>
      </c>
      <c r="B883" s="335">
        <v>7730</v>
      </c>
      <c r="C883" s="336">
        <v>151.6</v>
      </c>
    </row>
    <row r="884" spans="1:3">
      <c r="A884" s="337" t="s">
        <v>817</v>
      </c>
      <c r="B884" s="335">
        <f>SUM(B885,B911,B939,B966,B977,B988,B994,B1001,B1008,B1012)</f>
        <v>58197</v>
      </c>
      <c r="C884" s="336">
        <v>130</v>
      </c>
    </row>
    <row r="885" s="16" customFormat="1" spans="1:3">
      <c r="A885" s="337" t="s">
        <v>818</v>
      </c>
      <c r="B885" s="335">
        <f>SUM(B886:B910)</f>
        <v>10581</v>
      </c>
      <c r="C885" s="336">
        <v>99.7</v>
      </c>
    </row>
    <row r="886" spans="1:3">
      <c r="A886" s="338" t="s">
        <v>144</v>
      </c>
      <c r="B886" s="335">
        <v>436</v>
      </c>
      <c r="C886" s="336">
        <v>100</v>
      </c>
    </row>
    <row r="887" spans="1:3">
      <c r="A887" s="338" t="s">
        <v>145</v>
      </c>
      <c r="B887" s="335">
        <v>0</v>
      </c>
      <c r="C887" s="336"/>
    </row>
    <row r="888" spans="1:3">
      <c r="A888" s="338" t="s">
        <v>146</v>
      </c>
      <c r="B888" s="335">
        <v>0</v>
      </c>
      <c r="C888" s="336"/>
    </row>
    <row r="889" spans="1:3">
      <c r="A889" s="338" t="s">
        <v>153</v>
      </c>
      <c r="B889" s="335">
        <v>2616</v>
      </c>
      <c r="C889" s="336">
        <v>143.2</v>
      </c>
    </row>
    <row r="890" spans="1:3">
      <c r="A890" s="338" t="s">
        <v>819</v>
      </c>
      <c r="B890" s="335">
        <v>0</v>
      </c>
      <c r="C890" s="336"/>
    </row>
    <row r="891" spans="1:3">
      <c r="A891" s="338" t="s">
        <v>820</v>
      </c>
      <c r="B891" s="335">
        <v>107</v>
      </c>
      <c r="C891" s="336">
        <v>36.8</v>
      </c>
    </row>
    <row r="892" spans="1:3">
      <c r="A892" s="338" t="s">
        <v>821</v>
      </c>
      <c r="B892" s="335">
        <v>378</v>
      </c>
      <c r="C892" s="336">
        <v>71.1</v>
      </c>
    </row>
    <row r="893" spans="1:3">
      <c r="A893" s="338" t="s">
        <v>822</v>
      </c>
      <c r="B893" s="335">
        <v>165</v>
      </c>
      <c r="C893" s="336">
        <v>54.5</v>
      </c>
    </row>
    <row r="894" spans="1:3">
      <c r="A894" s="338" t="s">
        <v>823</v>
      </c>
      <c r="B894" s="335">
        <v>61</v>
      </c>
      <c r="C894" s="336">
        <v>113</v>
      </c>
    </row>
    <row r="895" spans="1:3">
      <c r="A895" s="338" t="s">
        <v>824</v>
      </c>
      <c r="B895" s="335">
        <v>7</v>
      </c>
      <c r="C895" s="336">
        <v>233.3</v>
      </c>
    </row>
    <row r="896" spans="1:3">
      <c r="A896" s="338" t="s">
        <v>825</v>
      </c>
      <c r="B896" s="335">
        <v>63</v>
      </c>
      <c r="C896" s="336">
        <v>1260</v>
      </c>
    </row>
    <row r="897" spans="1:3">
      <c r="A897" s="338" t="s">
        <v>826</v>
      </c>
      <c r="B897" s="335">
        <v>0</v>
      </c>
      <c r="C897" s="336"/>
    </row>
    <row r="898" spans="1:3">
      <c r="A898" s="338" t="s">
        <v>827</v>
      </c>
      <c r="B898" s="335">
        <v>305</v>
      </c>
      <c r="C898" s="336">
        <v>27.1</v>
      </c>
    </row>
    <row r="899" spans="1:3">
      <c r="A899" s="338" t="s">
        <v>828</v>
      </c>
      <c r="B899" s="335">
        <v>18</v>
      </c>
      <c r="C899" s="336"/>
    </row>
    <row r="900" spans="1:3">
      <c r="A900" s="338" t="s">
        <v>829</v>
      </c>
      <c r="B900" s="335">
        <v>0</v>
      </c>
      <c r="C900" s="336"/>
    </row>
    <row r="901" spans="1:3">
      <c r="A901" s="338" t="s">
        <v>830</v>
      </c>
      <c r="B901" s="335">
        <v>2792</v>
      </c>
      <c r="C901" s="336">
        <v>155.5</v>
      </c>
    </row>
    <row r="902" spans="1:3">
      <c r="A902" s="338" t="s">
        <v>831</v>
      </c>
      <c r="B902" s="335">
        <v>259</v>
      </c>
      <c r="C902" s="336">
        <v>123.3</v>
      </c>
    </row>
    <row r="903" spans="1:3">
      <c r="A903" s="338" t="s">
        <v>832</v>
      </c>
      <c r="B903" s="335">
        <v>41</v>
      </c>
      <c r="C903" s="336"/>
    </row>
    <row r="904" spans="1:3">
      <c r="A904" s="338" t="s">
        <v>833</v>
      </c>
      <c r="B904" s="335">
        <v>230</v>
      </c>
      <c r="C904" s="336"/>
    </row>
    <row r="905" spans="1:3">
      <c r="A905" s="338" t="s">
        <v>834</v>
      </c>
      <c r="B905" s="335">
        <v>0</v>
      </c>
      <c r="C905" s="336"/>
    </row>
    <row r="906" spans="1:3">
      <c r="A906" s="338" t="s">
        <v>835</v>
      </c>
      <c r="B906" s="335">
        <v>60</v>
      </c>
      <c r="C906" s="336">
        <v>41.7</v>
      </c>
    </row>
    <row r="907" spans="1:3">
      <c r="A907" s="338" t="s">
        <v>836</v>
      </c>
      <c r="B907" s="335">
        <v>244</v>
      </c>
      <c r="C907" s="336">
        <v>61.6</v>
      </c>
    </row>
    <row r="908" spans="1:3">
      <c r="A908" s="338" t="s">
        <v>837</v>
      </c>
      <c r="B908" s="335">
        <v>115</v>
      </c>
      <c r="C908" s="336">
        <v>261.4</v>
      </c>
    </row>
    <row r="909" spans="1:3">
      <c r="A909" s="338" t="s">
        <v>838</v>
      </c>
      <c r="B909" s="335">
        <v>18</v>
      </c>
      <c r="C909" s="336">
        <v>90</v>
      </c>
    </row>
    <row r="910" spans="1:3">
      <c r="A910" s="338" t="s">
        <v>839</v>
      </c>
      <c r="B910" s="335">
        <v>2666</v>
      </c>
      <c r="C910" s="336">
        <v>77.8</v>
      </c>
    </row>
    <row r="911" spans="1:3">
      <c r="A911" s="337" t="s">
        <v>840</v>
      </c>
      <c r="B911" s="335">
        <f>SUM(B912:B938)</f>
        <v>4646</v>
      </c>
      <c r="C911" s="336">
        <v>96.3</v>
      </c>
    </row>
    <row r="912" spans="1:3">
      <c r="A912" s="338" t="s">
        <v>144</v>
      </c>
      <c r="B912" s="335">
        <v>220</v>
      </c>
      <c r="C912" s="336">
        <v>96.9</v>
      </c>
    </row>
    <row r="913" spans="1:3">
      <c r="A913" s="338" t="s">
        <v>145</v>
      </c>
      <c r="B913" s="335">
        <v>0</v>
      </c>
      <c r="C913" s="336"/>
    </row>
    <row r="914" spans="1:3">
      <c r="A914" s="338" t="s">
        <v>146</v>
      </c>
      <c r="B914" s="335">
        <v>0</v>
      </c>
      <c r="C914" s="336"/>
    </row>
    <row r="915" spans="1:3">
      <c r="A915" s="338" t="s">
        <v>841</v>
      </c>
      <c r="B915" s="335">
        <v>1174</v>
      </c>
      <c r="C915" s="336">
        <v>132.5</v>
      </c>
    </row>
    <row r="916" spans="1:3">
      <c r="A916" s="338" t="s">
        <v>842</v>
      </c>
      <c r="B916" s="335">
        <v>1035</v>
      </c>
      <c r="C916" s="336">
        <v>125.9</v>
      </c>
    </row>
    <row r="917" spans="1:3">
      <c r="A917" s="338" t="s">
        <v>843</v>
      </c>
      <c r="B917" s="335">
        <v>0</v>
      </c>
      <c r="C917" s="336">
        <v>0</v>
      </c>
    </row>
    <row r="918" spans="1:3">
      <c r="A918" s="338" t="s">
        <v>844</v>
      </c>
      <c r="B918" s="335">
        <v>39</v>
      </c>
      <c r="C918" s="336">
        <v>42.9</v>
      </c>
    </row>
    <row r="919" spans="1:3">
      <c r="A919" s="338" t="s">
        <v>845</v>
      </c>
      <c r="B919" s="335">
        <v>0</v>
      </c>
      <c r="C919" s="336">
        <v>0</v>
      </c>
    </row>
    <row r="920" spans="1:3">
      <c r="A920" s="338" t="s">
        <v>846</v>
      </c>
      <c r="B920" s="335">
        <v>1049</v>
      </c>
      <c r="C920" s="336">
        <v>98.3</v>
      </c>
    </row>
    <row r="921" spans="1:3">
      <c r="A921" s="338" t="s">
        <v>847</v>
      </c>
      <c r="B921" s="335">
        <v>0</v>
      </c>
      <c r="C921" s="336">
        <v>0</v>
      </c>
    </row>
    <row r="922" spans="1:3">
      <c r="A922" s="338" t="s">
        <v>848</v>
      </c>
      <c r="B922" s="335">
        <v>33</v>
      </c>
      <c r="C922" s="336">
        <v>330</v>
      </c>
    </row>
    <row r="923" spans="1:3">
      <c r="A923" s="338" t="s">
        <v>849</v>
      </c>
      <c r="B923" s="335">
        <v>0</v>
      </c>
      <c r="C923" s="336"/>
    </row>
    <row r="924" spans="1:3">
      <c r="A924" s="338" t="s">
        <v>850</v>
      </c>
      <c r="B924" s="335">
        <v>40</v>
      </c>
      <c r="C924" s="336">
        <v>100</v>
      </c>
    </row>
    <row r="925" spans="1:3">
      <c r="A925" s="338" t="s">
        <v>851</v>
      </c>
      <c r="B925" s="335">
        <v>0</v>
      </c>
      <c r="C925" s="336"/>
    </row>
    <row r="926" spans="1:3">
      <c r="A926" s="338" t="s">
        <v>852</v>
      </c>
      <c r="B926" s="335">
        <v>0</v>
      </c>
      <c r="C926" s="336"/>
    </row>
    <row r="927" spans="1:3">
      <c r="A927" s="338" t="s">
        <v>853</v>
      </c>
      <c r="B927" s="335">
        <v>0</v>
      </c>
      <c r="C927" s="336"/>
    </row>
    <row r="928" spans="1:3">
      <c r="A928" s="338" t="s">
        <v>854</v>
      </c>
      <c r="B928" s="335">
        <v>5</v>
      </c>
      <c r="C928" s="336">
        <v>100</v>
      </c>
    </row>
    <row r="929" spans="1:3">
      <c r="A929" s="338" t="s">
        <v>855</v>
      </c>
      <c r="B929" s="335">
        <v>0</v>
      </c>
      <c r="C929" s="336"/>
    </row>
    <row r="930" spans="1:3">
      <c r="A930" s="338" t="s">
        <v>856</v>
      </c>
      <c r="B930" s="335">
        <v>40</v>
      </c>
      <c r="C930" s="336">
        <v>100</v>
      </c>
    </row>
    <row r="931" spans="1:3">
      <c r="A931" s="338" t="s">
        <v>857</v>
      </c>
      <c r="B931" s="335">
        <v>0</v>
      </c>
      <c r="C931" s="336"/>
    </row>
    <row r="932" spans="1:3">
      <c r="A932" s="338" t="s">
        <v>858</v>
      </c>
      <c r="B932" s="335">
        <v>0</v>
      </c>
      <c r="C932" s="336"/>
    </row>
    <row r="933" spans="1:3">
      <c r="A933" s="338" t="s">
        <v>859</v>
      </c>
      <c r="B933" s="335">
        <v>0</v>
      </c>
      <c r="C933" s="336"/>
    </row>
    <row r="934" spans="1:3">
      <c r="A934" s="338" t="s">
        <v>860</v>
      </c>
      <c r="B934" s="335">
        <v>0</v>
      </c>
      <c r="C934" s="336">
        <v>0</v>
      </c>
    </row>
    <row r="935" spans="1:3">
      <c r="A935" s="338" t="s">
        <v>861</v>
      </c>
      <c r="B935" s="335">
        <v>14</v>
      </c>
      <c r="C935" s="336">
        <v>46.7</v>
      </c>
    </row>
    <row r="936" spans="1:3">
      <c r="A936" s="338" t="s">
        <v>862</v>
      </c>
      <c r="B936" s="335">
        <v>0</v>
      </c>
      <c r="C936" s="336"/>
    </row>
    <row r="937" spans="1:3">
      <c r="A937" s="338" t="s">
        <v>863</v>
      </c>
      <c r="B937" s="335">
        <v>264</v>
      </c>
      <c r="C937" s="336">
        <v>73.1</v>
      </c>
    </row>
    <row r="938" spans="1:3">
      <c r="A938" s="338" t="s">
        <v>864</v>
      </c>
      <c r="B938" s="335">
        <v>733</v>
      </c>
      <c r="C938" s="336">
        <v>70.8</v>
      </c>
    </row>
    <row r="939" spans="1:3">
      <c r="A939" s="337" t="s">
        <v>865</v>
      </c>
      <c r="B939" s="335">
        <f>SUM(B940:B965)</f>
        <v>21655</v>
      </c>
      <c r="C939" s="336">
        <v>115.6</v>
      </c>
    </row>
    <row r="940" spans="1:3">
      <c r="A940" s="338" t="s">
        <v>144</v>
      </c>
      <c r="B940" s="335">
        <v>360</v>
      </c>
      <c r="C940" s="336">
        <v>105.9</v>
      </c>
    </row>
    <row r="941" spans="1:3">
      <c r="A941" s="338" t="s">
        <v>145</v>
      </c>
      <c r="B941" s="335">
        <v>0</v>
      </c>
      <c r="C941" s="336"/>
    </row>
    <row r="942" spans="1:3">
      <c r="A942" s="338" t="s">
        <v>146</v>
      </c>
      <c r="B942" s="335">
        <v>0</v>
      </c>
      <c r="C942" s="336"/>
    </row>
    <row r="943" spans="1:3">
      <c r="A943" s="338" t="s">
        <v>866</v>
      </c>
      <c r="B943" s="335">
        <v>0</v>
      </c>
      <c r="C943" s="336"/>
    </row>
    <row r="944" spans="1:3">
      <c r="A944" s="338" t="s">
        <v>867</v>
      </c>
      <c r="B944" s="335">
        <v>12978</v>
      </c>
      <c r="C944" s="336">
        <v>196.3</v>
      </c>
    </row>
    <row r="945" spans="1:3">
      <c r="A945" s="338" t="s">
        <v>868</v>
      </c>
      <c r="B945" s="335">
        <v>436</v>
      </c>
      <c r="C945" s="336">
        <v>65.2</v>
      </c>
    </row>
    <row r="946" spans="1:3">
      <c r="A946" s="338" t="s">
        <v>869</v>
      </c>
      <c r="B946" s="335">
        <v>0</v>
      </c>
      <c r="C946" s="336"/>
    </row>
    <row r="947" spans="1:3">
      <c r="A947" s="338" t="s">
        <v>870</v>
      </c>
      <c r="B947" s="335">
        <v>0</v>
      </c>
      <c r="C947" s="336">
        <v>0</v>
      </c>
    </row>
    <row r="948" spans="1:3">
      <c r="A948" s="338" t="s">
        <v>871</v>
      </c>
      <c r="B948" s="335">
        <v>0</v>
      </c>
      <c r="C948" s="336"/>
    </row>
    <row r="949" spans="1:3">
      <c r="A949" s="338" t="s">
        <v>872</v>
      </c>
      <c r="B949" s="335">
        <v>515</v>
      </c>
      <c r="C949" s="336">
        <v>109.6</v>
      </c>
    </row>
    <row r="950" spans="1:3">
      <c r="A950" s="338" t="s">
        <v>873</v>
      </c>
      <c r="B950" s="335">
        <v>300</v>
      </c>
      <c r="C950" s="336"/>
    </row>
    <row r="951" spans="1:3">
      <c r="A951" s="338" t="s">
        <v>874</v>
      </c>
      <c r="B951" s="335">
        <v>0</v>
      </c>
      <c r="C951" s="336"/>
    </row>
    <row r="952" spans="1:3">
      <c r="A952" s="338" t="s">
        <v>875</v>
      </c>
      <c r="B952" s="335">
        <v>0</v>
      </c>
      <c r="C952" s="336"/>
    </row>
    <row r="953" spans="1:3">
      <c r="A953" s="338" t="s">
        <v>876</v>
      </c>
      <c r="B953" s="335">
        <v>1138</v>
      </c>
      <c r="C953" s="336">
        <v>34.2</v>
      </c>
    </row>
    <row r="954" spans="1:3">
      <c r="A954" s="338" t="s">
        <v>877</v>
      </c>
      <c r="B954" s="335">
        <v>0</v>
      </c>
      <c r="C954" s="336"/>
    </row>
    <row r="955" spans="1:3">
      <c r="A955" s="338" t="s">
        <v>878</v>
      </c>
      <c r="B955" s="335">
        <v>2606</v>
      </c>
      <c r="C955" s="336">
        <v>129</v>
      </c>
    </row>
    <row r="956" spans="1:3">
      <c r="A956" s="338" t="s">
        <v>879</v>
      </c>
      <c r="B956" s="335">
        <v>0</v>
      </c>
      <c r="C956" s="336"/>
    </row>
    <row r="957" spans="1:3">
      <c r="A957" s="338" t="s">
        <v>880</v>
      </c>
      <c r="B957" s="335">
        <v>0</v>
      </c>
      <c r="C957" s="336"/>
    </row>
    <row r="958" spans="1:3">
      <c r="A958" s="338" t="s">
        <v>881</v>
      </c>
      <c r="B958" s="335">
        <v>0</v>
      </c>
      <c r="C958" s="336"/>
    </row>
    <row r="959" spans="1:3">
      <c r="A959" s="338" t="s">
        <v>882</v>
      </c>
      <c r="B959" s="335">
        <v>0</v>
      </c>
      <c r="C959" s="336"/>
    </row>
    <row r="960" spans="1:3">
      <c r="A960" s="338" t="s">
        <v>883</v>
      </c>
      <c r="B960" s="335">
        <v>0</v>
      </c>
      <c r="C960" s="336"/>
    </row>
    <row r="961" spans="1:3">
      <c r="A961" s="338" t="s">
        <v>884</v>
      </c>
      <c r="B961" s="335">
        <v>0</v>
      </c>
      <c r="C961" s="336"/>
    </row>
    <row r="962" spans="1:3">
      <c r="A962" s="338" t="s">
        <v>857</v>
      </c>
      <c r="B962" s="335">
        <v>0</v>
      </c>
      <c r="C962" s="336"/>
    </row>
    <row r="963" spans="1:3">
      <c r="A963" s="338" t="s">
        <v>885</v>
      </c>
      <c r="B963" s="335">
        <v>0</v>
      </c>
      <c r="C963" s="336"/>
    </row>
    <row r="964" spans="1:3">
      <c r="A964" s="338" t="s">
        <v>886</v>
      </c>
      <c r="B964" s="335">
        <v>0</v>
      </c>
      <c r="C964" s="336">
        <v>0</v>
      </c>
    </row>
    <row r="965" spans="1:3">
      <c r="A965" s="338" t="s">
        <v>887</v>
      </c>
      <c r="B965" s="335">
        <v>3322</v>
      </c>
      <c r="C965" s="336">
        <v>77.7</v>
      </c>
    </row>
    <row r="966" spans="1:3">
      <c r="A966" s="337" t="s">
        <v>888</v>
      </c>
      <c r="B966" s="335">
        <f>SUM(B967:B976)</f>
        <v>0</v>
      </c>
      <c r="C966" s="336"/>
    </row>
    <row r="967" spans="1:3">
      <c r="A967" s="338" t="s">
        <v>144</v>
      </c>
      <c r="B967" s="335">
        <v>0</v>
      </c>
      <c r="C967" s="336"/>
    </row>
    <row r="968" spans="1:3">
      <c r="A968" s="338" t="s">
        <v>145</v>
      </c>
      <c r="B968" s="335">
        <v>0</v>
      </c>
      <c r="C968" s="336"/>
    </row>
    <row r="969" spans="1:3">
      <c r="A969" s="338" t="s">
        <v>146</v>
      </c>
      <c r="B969" s="335">
        <v>0</v>
      </c>
      <c r="C969" s="336"/>
    </row>
    <row r="970" spans="1:3">
      <c r="A970" s="338" t="s">
        <v>889</v>
      </c>
      <c r="B970" s="335">
        <v>0</v>
      </c>
      <c r="C970" s="336"/>
    </row>
    <row r="971" spans="1:3">
      <c r="A971" s="338" t="s">
        <v>890</v>
      </c>
      <c r="B971" s="335">
        <v>0</v>
      </c>
      <c r="C971" s="336"/>
    </row>
    <row r="972" spans="1:3">
      <c r="A972" s="338" t="s">
        <v>891</v>
      </c>
      <c r="B972" s="335">
        <v>0</v>
      </c>
      <c r="C972" s="336"/>
    </row>
    <row r="973" spans="1:3">
      <c r="A973" s="338" t="s">
        <v>892</v>
      </c>
      <c r="B973" s="335">
        <v>0</v>
      </c>
      <c r="C973" s="336"/>
    </row>
    <row r="974" spans="1:3">
      <c r="A974" s="338" t="s">
        <v>893</v>
      </c>
      <c r="B974" s="335">
        <v>0</v>
      </c>
      <c r="C974" s="336"/>
    </row>
    <row r="975" spans="1:3">
      <c r="A975" s="338" t="s">
        <v>894</v>
      </c>
      <c r="B975" s="335">
        <v>0</v>
      </c>
      <c r="C975" s="336"/>
    </row>
    <row r="976" spans="1:3">
      <c r="A976" s="338" t="s">
        <v>895</v>
      </c>
      <c r="B976" s="335">
        <v>0</v>
      </c>
      <c r="C976" s="336"/>
    </row>
    <row r="977" spans="1:3">
      <c r="A977" s="337" t="s">
        <v>896</v>
      </c>
      <c r="B977" s="335">
        <f>SUM(B978:B987)</f>
        <v>14315</v>
      </c>
      <c r="C977" s="336">
        <v>276.8</v>
      </c>
    </row>
    <row r="978" spans="1:3">
      <c r="A978" s="338" t="s">
        <v>144</v>
      </c>
      <c r="B978" s="335">
        <v>0</v>
      </c>
      <c r="C978" s="336"/>
    </row>
    <row r="979" spans="1:3">
      <c r="A979" s="338" t="s">
        <v>145</v>
      </c>
      <c r="B979" s="335">
        <v>0</v>
      </c>
      <c r="C979" s="336"/>
    </row>
    <row r="980" spans="1:3">
      <c r="A980" s="338" t="s">
        <v>146</v>
      </c>
      <c r="B980" s="335">
        <v>0</v>
      </c>
      <c r="C980" s="336"/>
    </row>
    <row r="981" spans="1:3">
      <c r="A981" s="338" t="s">
        <v>897</v>
      </c>
      <c r="B981" s="335">
        <v>6331</v>
      </c>
      <c r="C981" s="336">
        <v>656.7</v>
      </c>
    </row>
    <row r="982" spans="1:3">
      <c r="A982" s="338" t="s">
        <v>898</v>
      </c>
      <c r="B982" s="335">
        <v>551</v>
      </c>
      <c r="C982" s="336">
        <v>76.2</v>
      </c>
    </row>
    <row r="983" spans="1:3">
      <c r="A983" s="338" t="s">
        <v>899</v>
      </c>
      <c r="B983" s="335">
        <v>0</v>
      </c>
      <c r="C983" s="336"/>
    </row>
    <row r="984" spans="1:3">
      <c r="A984" s="338" t="s">
        <v>900</v>
      </c>
      <c r="B984" s="335">
        <v>0</v>
      </c>
      <c r="C984" s="336">
        <v>0</v>
      </c>
    </row>
    <row r="985" spans="1:3">
      <c r="A985" s="338" t="s">
        <v>901</v>
      </c>
      <c r="B985" s="335">
        <v>0</v>
      </c>
      <c r="C985" s="336"/>
    </row>
    <row r="986" spans="1:3">
      <c r="A986" s="338" t="s">
        <v>902</v>
      </c>
      <c r="B986" s="335">
        <v>0</v>
      </c>
      <c r="C986" s="336"/>
    </row>
    <row r="987" spans="1:3">
      <c r="A987" s="338" t="s">
        <v>903</v>
      </c>
      <c r="B987" s="335">
        <v>7433</v>
      </c>
      <c r="C987" s="336">
        <v>341.6</v>
      </c>
    </row>
    <row r="988" spans="1:3">
      <c r="A988" s="337" t="s">
        <v>904</v>
      </c>
      <c r="B988" s="335">
        <f>SUM(B989:B993)</f>
        <v>592</v>
      </c>
      <c r="C988" s="336">
        <v>1691.4</v>
      </c>
    </row>
    <row r="989" spans="1:3">
      <c r="A989" s="338" t="s">
        <v>476</v>
      </c>
      <c r="B989" s="335">
        <v>0</v>
      </c>
      <c r="C989" s="336"/>
    </row>
    <row r="990" spans="1:3">
      <c r="A990" s="338" t="s">
        <v>905</v>
      </c>
      <c r="B990" s="335">
        <v>592</v>
      </c>
      <c r="C990" s="336"/>
    </row>
    <row r="991" spans="1:3">
      <c r="A991" s="338" t="s">
        <v>906</v>
      </c>
      <c r="B991" s="335">
        <v>0</v>
      </c>
      <c r="C991" s="336">
        <v>0</v>
      </c>
    </row>
    <row r="992" spans="1:3">
      <c r="A992" s="338" t="s">
        <v>907</v>
      </c>
      <c r="B992" s="335">
        <v>0</v>
      </c>
      <c r="C992" s="336"/>
    </row>
    <row r="993" spans="1:3">
      <c r="A993" s="338" t="s">
        <v>908</v>
      </c>
      <c r="B993" s="335">
        <v>0</v>
      </c>
      <c r="C993" s="336">
        <v>0</v>
      </c>
    </row>
    <row r="994" spans="1:3">
      <c r="A994" s="337" t="s">
        <v>909</v>
      </c>
      <c r="B994" s="335">
        <f>SUM(B995:B1000)</f>
        <v>5603</v>
      </c>
      <c r="C994" s="336">
        <v>104.2</v>
      </c>
    </row>
    <row r="995" spans="1:3">
      <c r="A995" s="338" t="s">
        <v>910</v>
      </c>
      <c r="B995" s="335">
        <v>2268</v>
      </c>
      <c r="C995" s="336">
        <v>144.1</v>
      </c>
    </row>
    <row r="996" spans="1:3">
      <c r="A996" s="338" t="s">
        <v>911</v>
      </c>
      <c r="B996" s="335">
        <v>13</v>
      </c>
      <c r="C996" s="336">
        <v>25.5</v>
      </c>
    </row>
    <row r="997" spans="1:3">
      <c r="A997" s="338" t="s">
        <v>912</v>
      </c>
      <c r="B997" s="335">
        <v>3322</v>
      </c>
      <c r="C997" s="336">
        <v>88.6</v>
      </c>
    </row>
    <row r="998" spans="1:3">
      <c r="A998" s="338" t="s">
        <v>913</v>
      </c>
      <c r="B998" s="335">
        <v>0</v>
      </c>
      <c r="C998" s="336"/>
    </row>
    <row r="999" spans="1:3">
      <c r="A999" s="338" t="s">
        <v>914</v>
      </c>
      <c r="B999" s="335">
        <v>0</v>
      </c>
      <c r="C999" s="336"/>
    </row>
    <row r="1000" spans="1:3">
      <c r="A1000" s="338" t="s">
        <v>915</v>
      </c>
      <c r="B1000" s="335">
        <v>0</v>
      </c>
      <c r="C1000" s="336"/>
    </row>
    <row r="1001" spans="1:3">
      <c r="A1001" s="337" t="s">
        <v>916</v>
      </c>
      <c r="B1001" s="335">
        <f>SUM(B1002:B1007)</f>
        <v>0</v>
      </c>
      <c r="C1001" s="336">
        <v>0</v>
      </c>
    </row>
    <row r="1002" spans="1:3">
      <c r="A1002" s="338" t="s">
        <v>917</v>
      </c>
      <c r="B1002" s="335">
        <v>0</v>
      </c>
      <c r="C1002" s="336"/>
    </row>
    <row r="1003" spans="1:3">
      <c r="A1003" s="338" t="s">
        <v>918</v>
      </c>
      <c r="B1003" s="335">
        <v>0</v>
      </c>
      <c r="C1003" s="336"/>
    </row>
    <row r="1004" spans="1:3">
      <c r="A1004" s="338" t="s">
        <v>919</v>
      </c>
      <c r="B1004" s="335">
        <v>0</v>
      </c>
      <c r="C1004" s="336">
        <v>0</v>
      </c>
    </row>
    <row r="1005" spans="1:3">
      <c r="A1005" s="338" t="s">
        <v>920</v>
      </c>
      <c r="B1005" s="335">
        <v>0</v>
      </c>
      <c r="C1005" s="336"/>
    </row>
    <row r="1006" spans="1:3">
      <c r="A1006" s="338" t="s">
        <v>921</v>
      </c>
      <c r="B1006" s="335">
        <v>0</v>
      </c>
      <c r="C1006" s="336"/>
    </row>
    <row r="1007" spans="1:3">
      <c r="A1007" s="338" t="s">
        <v>922</v>
      </c>
      <c r="B1007" s="335">
        <v>0</v>
      </c>
      <c r="C1007" s="336"/>
    </row>
    <row r="1008" spans="1:3">
      <c r="A1008" s="337" t="s">
        <v>923</v>
      </c>
      <c r="B1008" s="335">
        <f>SUM(B1009:B1011)</f>
        <v>0</v>
      </c>
      <c r="C1008" s="336"/>
    </row>
    <row r="1009" spans="1:3">
      <c r="A1009" s="338" t="s">
        <v>924</v>
      </c>
      <c r="B1009" s="335">
        <v>0</v>
      </c>
      <c r="C1009" s="336"/>
    </row>
    <row r="1010" spans="1:3">
      <c r="A1010" s="338" t="s">
        <v>925</v>
      </c>
      <c r="B1010" s="335">
        <v>0</v>
      </c>
      <c r="C1010" s="336"/>
    </row>
    <row r="1011" spans="1:3">
      <c r="A1011" s="338" t="s">
        <v>926</v>
      </c>
      <c r="B1011" s="335">
        <v>0</v>
      </c>
      <c r="C1011" s="336"/>
    </row>
    <row r="1012" spans="1:3">
      <c r="A1012" s="337" t="s">
        <v>927</v>
      </c>
      <c r="B1012" s="335">
        <f>B1013+B1014</f>
        <v>805</v>
      </c>
      <c r="C1012" s="336"/>
    </row>
    <row r="1013" spans="1:3">
      <c r="A1013" s="338" t="s">
        <v>928</v>
      </c>
      <c r="B1013" s="335">
        <v>0</v>
      </c>
      <c r="C1013" s="336"/>
    </row>
    <row r="1014" spans="1:3">
      <c r="A1014" s="338" t="s">
        <v>929</v>
      </c>
      <c r="B1014" s="335">
        <v>805</v>
      </c>
      <c r="C1014" s="336"/>
    </row>
    <row r="1015" spans="1:3">
      <c r="A1015" s="337" t="s">
        <v>930</v>
      </c>
      <c r="B1015" s="335">
        <f>SUM(B1016,B1039,B1049,B1059,B1064,B1071,B1076)</f>
        <v>23321</v>
      </c>
      <c r="C1015" s="336">
        <v>154</v>
      </c>
    </row>
    <row r="1016" s="16" customFormat="1" spans="1:3">
      <c r="A1016" s="337" t="s">
        <v>931</v>
      </c>
      <c r="B1016" s="335">
        <f>SUM(B1017:B1038)</f>
        <v>22143</v>
      </c>
      <c r="C1016" s="336">
        <v>147.5</v>
      </c>
    </row>
    <row r="1017" spans="1:3">
      <c r="A1017" s="338" t="s">
        <v>144</v>
      </c>
      <c r="B1017" s="335">
        <v>608</v>
      </c>
      <c r="C1017" s="336">
        <v>98.4</v>
      </c>
    </row>
    <row r="1018" spans="1:3">
      <c r="A1018" s="338" t="s">
        <v>145</v>
      </c>
      <c r="B1018" s="335">
        <v>0</v>
      </c>
      <c r="C1018" s="336"/>
    </row>
    <row r="1019" spans="1:3">
      <c r="A1019" s="338" t="s">
        <v>146</v>
      </c>
      <c r="B1019" s="335">
        <v>0</v>
      </c>
      <c r="C1019" s="336"/>
    </row>
    <row r="1020" spans="1:3">
      <c r="A1020" s="338" t="s">
        <v>932</v>
      </c>
      <c r="B1020" s="335">
        <v>8479</v>
      </c>
      <c r="C1020" s="336">
        <v>61.4</v>
      </c>
    </row>
    <row r="1021" spans="1:3">
      <c r="A1021" s="338" t="s">
        <v>933</v>
      </c>
      <c r="B1021" s="335">
        <v>232</v>
      </c>
      <c r="C1021" s="336">
        <v>67.2</v>
      </c>
    </row>
    <row r="1022" spans="1:3">
      <c r="A1022" s="338" t="s">
        <v>934</v>
      </c>
      <c r="B1022" s="335">
        <v>0</v>
      </c>
      <c r="C1022" s="336"/>
    </row>
    <row r="1023" spans="1:3">
      <c r="A1023" s="338" t="s">
        <v>935</v>
      </c>
      <c r="B1023" s="335">
        <v>0</v>
      </c>
      <c r="C1023" s="336"/>
    </row>
    <row r="1024" spans="1:3">
      <c r="A1024" s="338" t="s">
        <v>936</v>
      </c>
      <c r="B1024" s="335">
        <v>0</v>
      </c>
      <c r="C1024" s="336"/>
    </row>
    <row r="1025" spans="1:3">
      <c r="A1025" s="338" t="s">
        <v>937</v>
      </c>
      <c r="B1025" s="335">
        <v>0</v>
      </c>
      <c r="C1025" s="336"/>
    </row>
    <row r="1026" spans="1:3">
      <c r="A1026" s="338" t="s">
        <v>938</v>
      </c>
      <c r="B1026" s="335">
        <v>12</v>
      </c>
      <c r="C1026" s="336"/>
    </row>
    <row r="1027" spans="1:3">
      <c r="A1027" s="338" t="s">
        <v>939</v>
      </c>
      <c r="B1027" s="335">
        <v>0</v>
      </c>
      <c r="C1027" s="336"/>
    </row>
    <row r="1028" spans="1:3">
      <c r="A1028" s="338" t="s">
        <v>940</v>
      </c>
      <c r="B1028" s="335">
        <v>0</v>
      </c>
      <c r="C1028" s="336"/>
    </row>
    <row r="1029" spans="1:3">
      <c r="A1029" s="338" t="s">
        <v>941</v>
      </c>
      <c r="B1029" s="335">
        <v>0</v>
      </c>
      <c r="C1029" s="336"/>
    </row>
    <row r="1030" spans="1:3">
      <c r="A1030" s="338" t="s">
        <v>942</v>
      </c>
      <c r="B1030" s="335">
        <v>0</v>
      </c>
      <c r="C1030" s="336"/>
    </row>
    <row r="1031" spans="1:3">
      <c r="A1031" s="338" t="s">
        <v>943</v>
      </c>
      <c r="B1031" s="335">
        <v>10</v>
      </c>
      <c r="C1031" s="336"/>
    </row>
    <row r="1032" spans="1:3">
      <c r="A1032" s="338" t="s">
        <v>944</v>
      </c>
      <c r="B1032" s="335">
        <v>0</v>
      </c>
      <c r="C1032" s="336"/>
    </row>
    <row r="1033" spans="1:3">
      <c r="A1033" s="338" t="s">
        <v>945</v>
      </c>
      <c r="B1033" s="335">
        <v>0</v>
      </c>
      <c r="C1033" s="336"/>
    </row>
    <row r="1034" spans="1:3">
      <c r="A1034" s="338" t="s">
        <v>946</v>
      </c>
      <c r="B1034" s="335">
        <v>0</v>
      </c>
      <c r="C1034" s="336"/>
    </row>
    <row r="1035" spans="1:3">
      <c r="A1035" s="338" t="s">
        <v>947</v>
      </c>
      <c r="B1035" s="335">
        <v>0</v>
      </c>
      <c r="C1035" s="336"/>
    </row>
    <row r="1036" spans="1:3">
      <c r="A1036" s="338" t="s">
        <v>948</v>
      </c>
      <c r="B1036" s="335">
        <v>0</v>
      </c>
      <c r="C1036" s="336"/>
    </row>
    <row r="1037" spans="1:3">
      <c r="A1037" s="338" t="s">
        <v>949</v>
      </c>
      <c r="B1037" s="335">
        <v>0</v>
      </c>
      <c r="C1037" s="336"/>
    </row>
    <row r="1038" spans="1:3">
      <c r="A1038" s="338" t="s">
        <v>950</v>
      </c>
      <c r="B1038" s="335">
        <v>12802</v>
      </c>
      <c r="C1038" s="336">
        <v>5379</v>
      </c>
    </row>
    <row r="1039" spans="1:3">
      <c r="A1039" s="337" t="s">
        <v>951</v>
      </c>
      <c r="B1039" s="335">
        <f>SUM(B1040:B1048)</f>
        <v>0</v>
      </c>
      <c r="C1039" s="336"/>
    </row>
    <row r="1040" spans="1:3">
      <c r="A1040" s="338" t="s">
        <v>144</v>
      </c>
      <c r="B1040" s="335">
        <v>0</v>
      </c>
      <c r="C1040" s="336"/>
    </row>
    <row r="1041" spans="1:3">
      <c r="A1041" s="338" t="s">
        <v>145</v>
      </c>
      <c r="B1041" s="335">
        <v>0</v>
      </c>
      <c r="C1041" s="336"/>
    </row>
    <row r="1042" spans="1:3">
      <c r="A1042" s="338" t="s">
        <v>146</v>
      </c>
      <c r="B1042" s="335">
        <v>0</v>
      </c>
      <c r="C1042" s="336"/>
    </row>
    <row r="1043" spans="1:3">
      <c r="A1043" s="338" t="s">
        <v>952</v>
      </c>
      <c r="B1043" s="335">
        <v>0</v>
      </c>
      <c r="C1043" s="336"/>
    </row>
    <row r="1044" spans="1:3">
      <c r="A1044" s="338" t="s">
        <v>953</v>
      </c>
      <c r="B1044" s="335">
        <v>0</v>
      </c>
      <c r="C1044" s="336"/>
    </row>
    <row r="1045" spans="1:3">
      <c r="A1045" s="338" t="s">
        <v>954</v>
      </c>
      <c r="B1045" s="335">
        <v>0</v>
      </c>
      <c r="C1045" s="336"/>
    </row>
    <row r="1046" spans="1:3">
      <c r="A1046" s="338" t="s">
        <v>955</v>
      </c>
      <c r="B1046" s="335">
        <v>0</v>
      </c>
      <c r="C1046" s="336"/>
    </row>
    <row r="1047" spans="1:3">
      <c r="A1047" s="338" t="s">
        <v>956</v>
      </c>
      <c r="B1047" s="335">
        <v>0</v>
      </c>
      <c r="C1047" s="336"/>
    </row>
    <row r="1048" spans="1:3">
      <c r="A1048" s="338" t="s">
        <v>957</v>
      </c>
      <c r="B1048" s="335">
        <v>0</v>
      </c>
      <c r="C1048" s="336"/>
    </row>
    <row r="1049" spans="1:3">
      <c r="A1049" s="337" t="s">
        <v>958</v>
      </c>
      <c r="B1049" s="335">
        <f>SUM(B1050:B1058)</f>
        <v>0</v>
      </c>
      <c r="C1049" s="336"/>
    </row>
    <row r="1050" spans="1:3">
      <c r="A1050" s="338" t="s">
        <v>144</v>
      </c>
      <c r="B1050" s="335">
        <v>0</v>
      </c>
      <c r="C1050" s="336"/>
    </row>
    <row r="1051" spans="1:3">
      <c r="A1051" s="338" t="s">
        <v>145</v>
      </c>
      <c r="B1051" s="335">
        <v>0</v>
      </c>
      <c r="C1051" s="336"/>
    </row>
    <row r="1052" spans="1:3">
      <c r="A1052" s="338" t="s">
        <v>146</v>
      </c>
      <c r="B1052" s="335">
        <v>0</v>
      </c>
      <c r="C1052" s="336"/>
    </row>
    <row r="1053" spans="1:3">
      <c r="A1053" s="338" t="s">
        <v>959</v>
      </c>
      <c r="B1053" s="335">
        <v>0</v>
      </c>
      <c r="C1053" s="336"/>
    </row>
    <row r="1054" spans="1:3">
      <c r="A1054" s="338" t="s">
        <v>960</v>
      </c>
      <c r="B1054" s="335">
        <v>0</v>
      </c>
      <c r="C1054" s="336"/>
    </row>
    <row r="1055" spans="1:3">
      <c r="A1055" s="338" t="s">
        <v>961</v>
      </c>
      <c r="B1055" s="335">
        <v>0</v>
      </c>
      <c r="C1055" s="336"/>
    </row>
    <row r="1056" spans="1:3">
      <c r="A1056" s="338" t="s">
        <v>962</v>
      </c>
      <c r="B1056" s="335">
        <v>0</v>
      </c>
      <c r="C1056" s="336"/>
    </row>
    <row r="1057" spans="1:3">
      <c r="A1057" s="338" t="s">
        <v>963</v>
      </c>
      <c r="B1057" s="335">
        <v>0</v>
      </c>
      <c r="C1057" s="336"/>
    </row>
    <row r="1058" spans="1:3">
      <c r="A1058" s="338" t="s">
        <v>964</v>
      </c>
      <c r="B1058" s="335">
        <v>0</v>
      </c>
      <c r="C1058" s="336"/>
    </row>
    <row r="1059" spans="1:3">
      <c r="A1059" s="337" t="s">
        <v>965</v>
      </c>
      <c r="B1059" s="335">
        <f>SUM(B1060:B1063)</f>
        <v>675</v>
      </c>
      <c r="C1059" s="336">
        <v>636.8</v>
      </c>
    </row>
    <row r="1060" spans="1:3">
      <c r="A1060" s="338" t="s">
        <v>966</v>
      </c>
      <c r="B1060" s="335">
        <v>143</v>
      </c>
      <c r="C1060" s="336">
        <v>145.9</v>
      </c>
    </row>
    <row r="1061" spans="1:3">
      <c r="A1061" s="338" t="s">
        <v>967</v>
      </c>
      <c r="B1061" s="335">
        <v>498</v>
      </c>
      <c r="C1061" s="336"/>
    </row>
    <row r="1062" spans="1:3">
      <c r="A1062" s="338" t="s">
        <v>968</v>
      </c>
      <c r="B1062" s="335">
        <v>34</v>
      </c>
      <c r="C1062" s="336"/>
    </row>
    <row r="1063" spans="1:3">
      <c r="A1063" s="338" t="s">
        <v>969</v>
      </c>
      <c r="B1063" s="335">
        <v>0</v>
      </c>
      <c r="C1063" s="336">
        <v>0</v>
      </c>
    </row>
    <row r="1064" spans="1:3">
      <c r="A1064" s="337" t="s">
        <v>970</v>
      </c>
      <c r="B1064" s="335">
        <f>SUM(B1065:B1070)</f>
        <v>0</v>
      </c>
      <c r="C1064" s="336"/>
    </row>
    <row r="1065" spans="1:3">
      <c r="A1065" s="338" t="s">
        <v>144</v>
      </c>
      <c r="B1065" s="335">
        <v>0</v>
      </c>
      <c r="C1065" s="336"/>
    </row>
    <row r="1066" spans="1:3">
      <c r="A1066" s="338" t="s">
        <v>145</v>
      </c>
      <c r="B1066" s="335">
        <v>0</v>
      </c>
      <c r="C1066" s="336"/>
    </row>
    <row r="1067" spans="1:3">
      <c r="A1067" s="338" t="s">
        <v>146</v>
      </c>
      <c r="B1067" s="335">
        <v>0</v>
      </c>
      <c r="C1067" s="336"/>
    </row>
    <row r="1068" spans="1:3">
      <c r="A1068" s="338" t="s">
        <v>956</v>
      </c>
      <c r="B1068" s="335">
        <v>0</v>
      </c>
      <c r="C1068" s="336"/>
    </row>
    <row r="1069" spans="1:3">
      <c r="A1069" s="338" t="s">
        <v>971</v>
      </c>
      <c r="B1069" s="335">
        <v>0</v>
      </c>
      <c r="C1069" s="336"/>
    </row>
    <row r="1070" spans="1:3">
      <c r="A1070" s="338" t="s">
        <v>972</v>
      </c>
      <c r="B1070" s="335">
        <v>0</v>
      </c>
      <c r="C1070" s="336"/>
    </row>
    <row r="1071" spans="1:3">
      <c r="A1071" s="337" t="s">
        <v>973</v>
      </c>
      <c r="B1071" s="335">
        <f>SUM(B1072:B1075)</f>
        <v>199</v>
      </c>
      <c r="C1071" s="336"/>
    </row>
    <row r="1072" spans="1:3">
      <c r="A1072" s="338" t="s">
        <v>974</v>
      </c>
      <c r="B1072" s="335">
        <v>199</v>
      </c>
      <c r="C1072" s="336"/>
    </row>
    <row r="1073" spans="1:3">
      <c r="A1073" s="338" t="s">
        <v>975</v>
      </c>
      <c r="B1073" s="335">
        <v>0</v>
      </c>
      <c r="C1073" s="336"/>
    </row>
    <row r="1074" spans="1:3">
      <c r="A1074" s="338" t="s">
        <v>976</v>
      </c>
      <c r="B1074" s="335">
        <v>0</v>
      </c>
      <c r="C1074" s="336"/>
    </row>
    <row r="1075" spans="1:3">
      <c r="A1075" s="338" t="s">
        <v>977</v>
      </c>
      <c r="B1075" s="335">
        <v>0</v>
      </c>
      <c r="C1075" s="336"/>
    </row>
    <row r="1076" spans="1:3">
      <c r="A1076" s="337" t="s">
        <v>978</v>
      </c>
      <c r="B1076" s="335">
        <f>SUM(B1077:B1078)</f>
        <v>304</v>
      </c>
      <c r="C1076" s="336">
        <v>1520</v>
      </c>
    </row>
    <row r="1077" spans="1:3">
      <c r="A1077" s="338" t="s">
        <v>979</v>
      </c>
      <c r="B1077" s="335">
        <v>0</v>
      </c>
      <c r="C1077" s="336"/>
    </row>
    <row r="1078" spans="1:3">
      <c r="A1078" s="338" t="s">
        <v>980</v>
      </c>
      <c r="B1078" s="335">
        <v>304</v>
      </c>
      <c r="C1078" s="336">
        <v>1520</v>
      </c>
    </row>
    <row r="1079" spans="1:3">
      <c r="A1079" s="337" t="s">
        <v>981</v>
      </c>
      <c r="B1079" s="335">
        <f>SUM(B1080,B1090,B1106,B1111,B1125,B1134,B1141,B1148)</f>
        <v>2140</v>
      </c>
      <c r="C1079" s="336">
        <v>64.9</v>
      </c>
    </row>
    <row r="1080" s="16" customFormat="1" spans="1:3">
      <c r="A1080" s="337" t="s">
        <v>982</v>
      </c>
      <c r="B1080" s="335">
        <f>SUM(B1081:B1089)</f>
        <v>0</v>
      </c>
      <c r="C1080" s="336"/>
    </row>
    <row r="1081" spans="1:3">
      <c r="A1081" s="338" t="s">
        <v>144</v>
      </c>
      <c r="B1081" s="335">
        <v>0</v>
      </c>
      <c r="C1081" s="336"/>
    </row>
    <row r="1082" spans="1:3">
      <c r="A1082" s="338" t="s">
        <v>145</v>
      </c>
      <c r="B1082" s="335">
        <v>0</v>
      </c>
      <c r="C1082" s="336"/>
    </row>
    <row r="1083" spans="1:3">
      <c r="A1083" s="338" t="s">
        <v>146</v>
      </c>
      <c r="B1083" s="335">
        <v>0</v>
      </c>
      <c r="C1083" s="336"/>
    </row>
    <row r="1084" spans="1:3">
      <c r="A1084" s="338" t="s">
        <v>983</v>
      </c>
      <c r="B1084" s="335">
        <v>0</v>
      </c>
      <c r="C1084" s="336"/>
    </row>
    <row r="1085" spans="1:3">
      <c r="A1085" s="338" t="s">
        <v>984</v>
      </c>
      <c r="B1085" s="335">
        <v>0</v>
      </c>
      <c r="C1085" s="336"/>
    </row>
    <row r="1086" spans="1:3">
      <c r="A1086" s="338" t="s">
        <v>985</v>
      </c>
      <c r="B1086" s="335">
        <v>0</v>
      </c>
      <c r="C1086" s="336"/>
    </row>
    <row r="1087" spans="1:3">
      <c r="A1087" s="338" t="s">
        <v>986</v>
      </c>
      <c r="B1087" s="335">
        <v>0</v>
      </c>
      <c r="C1087" s="336"/>
    </row>
    <row r="1088" spans="1:3">
      <c r="A1088" s="338" t="s">
        <v>987</v>
      </c>
      <c r="B1088" s="335">
        <v>0</v>
      </c>
      <c r="C1088" s="336"/>
    </row>
    <row r="1089" spans="1:3">
      <c r="A1089" s="338" t="s">
        <v>988</v>
      </c>
      <c r="B1089" s="335">
        <v>0</v>
      </c>
      <c r="C1089" s="336"/>
    </row>
    <row r="1090" spans="1:3">
      <c r="A1090" s="337" t="s">
        <v>989</v>
      </c>
      <c r="B1090" s="335">
        <f>SUM(B1091:B1105)</f>
        <v>0</v>
      </c>
      <c r="C1090" s="336"/>
    </row>
    <row r="1091" spans="1:3">
      <c r="A1091" s="338" t="s">
        <v>144</v>
      </c>
      <c r="B1091" s="335">
        <v>0</v>
      </c>
      <c r="C1091" s="336"/>
    </row>
    <row r="1092" spans="1:3">
      <c r="A1092" s="338" t="s">
        <v>145</v>
      </c>
      <c r="B1092" s="335">
        <v>0</v>
      </c>
      <c r="C1092" s="336"/>
    </row>
    <row r="1093" spans="1:3">
      <c r="A1093" s="338" t="s">
        <v>146</v>
      </c>
      <c r="B1093" s="335">
        <v>0</v>
      </c>
      <c r="C1093" s="336"/>
    </row>
    <row r="1094" spans="1:3">
      <c r="A1094" s="338" t="s">
        <v>990</v>
      </c>
      <c r="B1094" s="335">
        <v>0</v>
      </c>
      <c r="C1094" s="336"/>
    </row>
    <row r="1095" spans="1:3">
      <c r="A1095" s="338" t="s">
        <v>991</v>
      </c>
      <c r="B1095" s="335">
        <v>0</v>
      </c>
      <c r="C1095" s="336"/>
    </row>
    <row r="1096" spans="1:3">
      <c r="A1096" s="338" t="s">
        <v>992</v>
      </c>
      <c r="B1096" s="335">
        <v>0</v>
      </c>
      <c r="C1096" s="336"/>
    </row>
    <row r="1097" spans="1:3">
      <c r="A1097" s="338" t="s">
        <v>993</v>
      </c>
      <c r="B1097" s="335">
        <v>0</v>
      </c>
      <c r="C1097" s="336"/>
    </row>
    <row r="1098" spans="1:3">
      <c r="A1098" s="338" t="s">
        <v>994</v>
      </c>
      <c r="B1098" s="335">
        <v>0</v>
      </c>
      <c r="C1098" s="336"/>
    </row>
    <row r="1099" spans="1:3">
      <c r="A1099" s="338" t="s">
        <v>995</v>
      </c>
      <c r="B1099" s="335">
        <v>0</v>
      </c>
      <c r="C1099" s="336"/>
    </row>
    <row r="1100" spans="1:3">
      <c r="A1100" s="338" t="s">
        <v>996</v>
      </c>
      <c r="B1100" s="335">
        <v>0</v>
      </c>
      <c r="C1100" s="336"/>
    </row>
    <row r="1101" spans="1:3">
      <c r="A1101" s="338" t="s">
        <v>997</v>
      </c>
      <c r="B1101" s="335">
        <v>0</v>
      </c>
      <c r="C1101" s="336"/>
    </row>
    <row r="1102" spans="1:3">
      <c r="A1102" s="338" t="s">
        <v>998</v>
      </c>
      <c r="B1102" s="335">
        <v>0</v>
      </c>
      <c r="C1102" s="336"/>
    </row>
    <row r="1103" spans="1:3">
      <c r="A1103" s="338" t="s">
        <v>999</v>
      </c>
      <c r="B1103" s="335">
        <v>0</v>
      </c>
      <c r="C1103" s="336"/>
    </row>
    <row r="1104" spans="1:3">
      <c r="A1104" s="338" t="s">
        <v>1000</v>
      </c>
      <c r="B1104" s="335">
        <v>0</v>
      </c>
      <c r="C1104" s="336"/>
    </row>
    <row r="1105" spans="1:3">
      <c r="A1105" s="338" t="s">
        <v>1001</v>
      </c>
      <c r="B1105" s="335">
        <v>0</v>
      </c>
      <c r="C1105" s="336"/>
    </row>
    <row r="1106" spans="1:3">
      <c r="A1106" s="337" t="s">
        <v>1002</v>
      </c>
      <c r="B1106" s="335">
        <f>SUM(B1107:B1110)</f>
        <v>0</v>
      </c>
      <c r="C1106" s="336"/>
    </row>
    <row r="1107" spans="1:3">
      <c r="A1107" s="338" t="s">
        <v>144</v>
      </c>
      <c r="B1107" s="335">
        <v>0</v>
      </c>
      <c r="C1107" s="336"/>
    </row>
    <row r="1108" spans="1:3">
      <c r="A1108" s="338" t="s">
        <v>145</v>
      </c>
      <c r="B1108" s="335">
        <v>0</v>
      </c>
      <c r="C1108" s="336"/>
    </row>
    <row r="1109" spans="1:3">
      <c r="A1109" s="338" t="s">
        <v>146</v>
      </c>
      <c r="B1109" s="335">
        <v>0</v>
      </c>
      <c r="C1109" s="336"/>
    </row>
    <row r="1110" spans="1:3">
      <c r="A1110" s="338" t="s">
        <v>1003</v>
      </c>
      <c r="B1110" s="335">
        <v>0</v>
      </c>
      <c r="C1110" s="336"/>
    </row>
    <row r="1111" spans="1:3">
      <c r="A1111" s="337" t="s">
        <v>1004</v>
      </c>
      <c r="B1111" s="335">
        <f>SUM(B1112:B1124)</f>
        <v>0</v>
      </c>
      <c r="C1111" s="336"/>
    </row>
    <row r="1112" spans="1:3">
      <c r="A1112" s="338" t="s">
        <v>144</v>
      </c>
      <c r="B1112" s="335">
        <v>0</v>
      </c>
      <c r="C1112" s="336"/>
    </row>
    <row r="1113" spans="1:3">
      <c r="A1113" s="338" t="s">
        <v>145</v>
      </c>
      <c r="B1113" s="335">
        <v>0</v>
      </c>
      <c r="C1113" s="336"/>
    </row>
    <row r="1114" spans="1:3">
      <c r="A1114" s="338" t="s">
        <v>146</v>
      </c>
      <c r="B1114" s="335">
        <v>0</v>
      </c>
      <c r="C1114" s="336"/>
    </row>
    <row r="1115" spans="1:3">
      <c r="A1115" s="338" t="s">
        <v>1005</v>
      </c>
      <c r="B1115" s="335">
        <v>0</v>
      </c>
      <c r="C1115" s="336"/>
    </row>
    <row r="1116" spans="1:3">
      <c r="A1116" s="338" t="s">
        <v>1006</v>
      </c>
      <c r="B1116" s="335">
        <v>0</v>
      </c>
      <c r="C1116" s="336"/>
    </row>
    <row r="1117" spans="1:3">
      <c r="A1117" s="338" t="s">
        <v>1007</v>
      </c>
      <c r="B1117" s="335">
        <v>0</v>
      </c>
      <c r="C1117" s="336"/>
    </row>
    <row r="1118" spans="1:3">
      <c r="A1118" s="338" t="s">
        <v>1008</v>
      </c>
      <c r="B1118" s="335">
        <v>0</v>
      </c>
      <c r="C1118" s="336"/>
    </row>
    <row r="1119" spans="1:3">
      <c r="A1119" s="338" t="s">
        <v>1009</v>
      </c>
      <c r="B1119" s="335">
        <v>0</v>
      </c>
      <c r="C1119" s="336"/>
    </row>
    <row r="1120" spans="1:3">
      <c r="A1120" s="338" t="s">
        <v>1010</v>
      </c>
      <c r="B1120" s="335">
        <v>0</v>
      </c>
      <c r="C1120" s="336"/>
    </row>
    <row r="1121" spans="1:3">
      <c r="A1121" s="338" t="s">
        <v>1011</v>
      </c>
      <c r="B1121" s="335">
        <v>0</v>
      </c>
      <c r="C1121" s="336"/>
    </row>
    <row r="1122" spans="1:3">
      <c r="A1122" s="338" t="s">
        <v>956</v>
      </c>
      <c r="B1122" s="335">
        <v>0</v>
      </c>
      <c r="C1122" s="336"/>
    </row>
    <row r="1123" spans="1:3">
      <c r="A1123" s="338" t="s">
        <v>1012</v>
      </c>
      <c r="B1123" s="335">
        <v>0</v>
      </c>
      <c r="C1123" s="336"/>
    </row>
    <row r="1124" spans="1:3">
      <c r="A1124" s="338" t="s">
        <v>1013</v>
      </c>
      <c r="B1124" s="335">
        <v>0</v>
      </c>
      <c r="C1124" s="336"/>
    </row>
    <row r="1125" spans="1:3">
      <c r="A1125" s="337" t="s">
        <v>1014</v>
      </c>
      <c r="B1125" s="335">
        <f>SUM(B1126:B1133)</f>
        <v>305</v>
      </c>
      <c r="C1125" s="336">
        <v>132.6</v>
      </c>
    </row>
    <row r="1126" spans="1:3">
      <c r="A1126" s="338" t="s">
        <v>144</v>
      </c>
      <c r="B1126" s="335">
        <v>225</v>
      </c>
      <c r="C1126" s="336">
        <v>127.8</v>
      </c>
    </row>
    <row r="1127" spans="1:3">
      <c r="A1127" s="338" t="s">
        <v>145</v>
      </c>
      <c r="B1127" s="335">
        <v>0</v>
      </c>
      <c r="C1127" s="336"/>
    </row>
    <row r="1128" spans="1:3">
      <c r="A1128" s="338" t="s">
        <v>146</v>
      </c>
      <c r="B1128" s="335">
        <v>0</v>
      </c>
      <c r="C1128" s="336"/>
    </row>
    <row r="1129" spans="1:3">
      <c r="A1129" s="338" t="s">
        <v>1015</v>
      </c>
      <c r="B1129" s="335">
        <v>0</v>
      </c>
      <c r="C1129" s="336"/>
    </row>
    <row r="1130" spans="1:3">
      <c r="A1130" s="338" t="s">
        <v>1016</v>
      </c>
      <c r="B1130" s="335">
        <v>15</v>
      </c>
      <c r="C1130" s="336">
        <v>115.4</v>
      </c>
    </row>
    <row r="1131" spans="1:3">
      <c r="A1131" s="338" t="s">
        <v>1017</v>
      </c>
      <c r="B1131" s="335">
        <v>34</v>
      </c>
      <c r="C1131" s="336">
        <v>141.7</v>
      </c>
    </row>
    <row r="1132" spans="1:3">
      <c r="A1132" s="338" t="s">
        <v>1018</v>
      </c>
      <c r="B1132" s="335">
        <v>0</v>
      </c>
      <c r="C1132" s="336"/>
    </row>
    <row r="1133" spans="1:3">
      <c r="A1133" s="338" t="s">
        <v>1019</v>
      </c>
      <c r="B1133" s="335">
        <v>31</v>
      </c>
      <c r="C1133" s="336">
        <v>182.4</v>
      </c>
    </row>
    <row r="1134" spans="1:3">
      <c r="A1134" s="337" t="s">
        <v>1020</v>
      </c>
      <c r="B1134" s="335">
        <f>SUM(B1135:B1140)</f>
        <v>0</v>
      </c>
      <c r="C1134" s="336"/>
    </row>
    <row r="1135" spans="1:3">
      <c r="A1135" s="338" t="s">
        <v>144</v>
      </c>
      <c r="B1135" s="335">
        <v>0</v>
      </c>
      <c r="C1135" s="336"/>
    </row>
    <row r="1136" spans="1:3">
      <c r="A1136" s="338" t="s">
        <v>145</v>
      </c>
      <c r="B1136" s="335">
        <v>0</v>
      </c>
      <c r="C1136" s="336"/>
    </row>
    <row r="1137" spans="1:3">
      <c r="A1137" s="338" t="s">
        <v>146</v>
      </c>
      <c r="B1137" s="335">
        <v>0</v>
      </c>
      <c r="C1137" s="336"/>
    </row>
    <row r="1138" spans="1:3">
      <c r="A1138" s="338" t="s">
        <v>1021</v>
      </c>
      <c r="B1138" s="335">
        <v>0</v>
      </c>
      <c r="C1138" s="336"/>
    </row>
    <row r="1139" spans="1:3">
      <c r="A1139" s="338" t="s">
        <v>1022</v>
      </c>
      <c r="B1139" s="335">
        <v>0</v>
      </c>
      <c r="C1139" s="336"/>
    </row>
    <row r="1140" spans="1:3">
      <c r="A1140" s="338" t="s">
        <v>1023</v>
      </c>
      <c r="B1140" s="335">
        <v>0</v>
      </c>
      <c r="C1140" s="336"/>
    </row>
    <row r="1141" spans="1:3">
      <c r="A1141" s="337" t="s">
        <v>1024</v>
      </c>
      <c r="B1141" s="335">
        <f>SUM(B1142:B1147)</f>
        <v>1759</v>
      </c>
      <c r="C1141" s="336">
        <v>71.3</v>
      </c>
    </row>
    <row r="1142" spans="1:3">
      <c r="A1142" s="338" t="s">
        <v>144</v>
      </c>
      <c r="B1142" s="335">
        <v>0</v>
      </c>
      <c r="C1142" s="336"/>
    </row>
    <row r="1143" spans="1:3">
      <c r="A1143" s="338" t="s">
        <v>145</v>
      </c>
      <c r="B1143" s="335">
        <v>0</v>
      </c>
      <c r="C1143" s="336"/>
    </row>
    <row r="1144" spans="1:3">
      <c r="A1144" s="338" t="s">
        <v>146</v>
      </c>
      <c r="B1144" s="335">
        <v>0</v>
      </c>
      <c r="C1144" s="336"/>
    </row>
    <row r="1145" spans="1:3">
      <c r="A1145" s="338" t="s">
        <v>1025</v>
      </c>
      <c r="B1145" s="335">
        <v>0</v>
      </c>
      <c r="C1145" s="336"/>
    </row>
    <row r="1146" spans="1:3">
      <c r="A1146" s="338" t="s">
        <v>1026</v>
      </c>
      <c r="B1146" s="335">
        <v>210</v>
      </c>
      <c r="C1146" s="336">
        <v>69.8</v>
      </c>
    </row>
    <row r="1147" spans="1:3">
      <c r="A1147" s="338" t="s">
        <v>1027</v>
      </c>
      <c r="B1147" s="335">
        <v>1549</v>
      </c>
      <c r="C1147" s="336">
        <v>71.5</v>
      </c>
    </row>
    <row r="1148" spans="1:3">
      <c r="A1148" s="337" t="s">
        <v>1028</v>
      </c>
      <c r="B1148" s="335">
        <f>SUM(B1149:B1154)</f>
        <v>76</v>
      </c>
      <c r="C1148" s="336">
        <v>12.7</v>
      </c>
    </row>
    <row r="1149" spans="1:3">
      <c r="A1149" s="338" t="s">
        <v>1029</v>
      </c>
      <c r="B1149" s="335">
        <v>0</v>
      </c>
      <c r="C1149" s="336"/>
    </row>
    <row r="1150" spans="1:3">
      <c r="A1150" s="338" t="s">
        <v>1030</v>
      </c>
      <c r="B1150" s="335">
        <v>0</v>
      </c>
      <c r="C1150" s="336"/>
    </row>
    <row r="1151" spans="1:3">
      <c r="A1151" s="338" t="s">
        <v>1031</v>
      </c>
      <c r="B1151" s="335">
        <v>0</v>
      </c>
      <c r="C1151" s="336"/>
    </row>
    <row r="1152" spans="1:3">
      <c r="A1152" s="338" t="s">
        <v>1032</v>
      </c>
      <c r="B1152" s="335">
        <v>0</v>
      </c>
      <c r="C1152" s="336"/>
    </row>
    <row r="1153" spans="1:3">
      <c r="A1153" s="338" t="s">
        <v>1033</v>
      </c>
      <c r="B1153" s="335">
        <v>0</v>
      </c>
      <c r="C1153" s="336"/>
    </row>
    <row r="1154" spans="1:3">
      <c r="A1154" s="338" t="s">
        <v>1034</v>
      </c>
      <c r="B1154" s="335">
        <v>76</v>
      </c>
      <c r="C1154" s="336">
        <v>12.7</v>
      </c>
    </row>
    <row r="1155" spans="1:3">
      <c r="A1155" s="337" t="s">
        <v>1035</v>
      </c>
      <c r="B1155" s="335">
        <f>SUM(B1156,B1166,B1173,B1179)</f>
        <v>4564</v>
      </c>
      <c r="C1155" s="336">
        <v>249.9</v>
      </c>
    </row>
    <row r="1156" s="16" customFormat="1" spans="1:3">
      <c r="A1156" s="337" t="s">
        <v>1036</v>
      </c>
      <c r="B1156" s="335">
        <f>SUM(B1157:B1165)</f>
        <v>533</v>
      </c>
      <c r="C1156" s="336">
        <v>335.2</v>
      </c>
    </row>
    <row r="1157" spans="1:3">
      <c r="A1157" s="338" t="s">
        <v>144</v>
      </c>
      <c r="B1157" s="335">
        <v>154</v>
      </c>
      <c r="C1157" s="336">
        <v>113.2</v>
      </c>
    </row>
    <row r="1158" spans="1:3">
      <c r="A1158" s="338" t="s">
        <v>145</v>
      </c>
      <c r="B1158" s="335">
        <v>0</v>
      </c>
      <c r="C1158" s="336"/>
    </row>
    <row r="1159" spans="1:3">
      <c r="A1159" s="338" t="s">
        <v>146</v>
      </c>
      <c r="B1159" s="335">
        <v>0</v>
      </c>
      <c r="C1159" s="336"/>
    </row>
    <row r="1160" spans="1:3">
      <c r="A1160" s="338" t="s">
        <v>1037</v>
      </c>
      <c r="B1160" s="335">
        <v>0</v>
      </c>
      <c r="C1160" s="336"/>
    </row>
    <row r="1161" spans="1:3">
      <c r="A1161" s="338" t="s">
        <v>1038</v>
      </c>
      <c r="B1161" s="335">
        <v>0</v>
      </c>
      <c r="C1161" s="336"/>
    </row>
    <row r="1162" spans="1:3">
      <c r="A1162" s="338" t="s">
        <v>1039</v>
      </c>
      <c r="B1162" s="335">
        <v>0</v>
      </c>
      <c r="C1162" s="336"/>
    </row>
    <row r="1163" spans="1:3">
      <c r="A1163" s="338" t="s">
        <v>1040</v>
      </c>
      <c r="B1163" s="335">
        <v>0</v>
      </c>
      <c r="C1163" s="336"/>
    </row>
    <row r="1164" spans="1:3">
      <c r="A1164" s="338" t="s">
        <v>153</v>
      </c>
      <c r="B1164" s="335">
        <v>0</v>
      </c>
      <c r="C1164" s="336"/>
    </row>
    <row r="1165" spans="1:3">
      <c r="A1165" s="338" t="s">
        <v>1041</v>
      </c>
      <c r="B1165" s="335">
        <v>379</v>
      </c>
      <c r="C1165" s="336">
        <v>1647.8</v>
      </c>
    </row>
    <row r="1166" spans="1:3">
      <c r="A1166" s="337" t="s">
        <v>1042</v>
      </c>
      <c r="B1166" s="335">
        <f>SUM(B1167:B1172)</f>
        <v>3874</v>
      </c>
      <c r="C1166" s="336">
        <v>397.7</v>
      </c>
    </row>
    <row r="1167" spans="1:3">
      <c r="A1167" s="338" t="s">
        <v>144</v>
      </c>
      <c r="B1167" s="335">
        <v>59</v>
      </c>
      <c r="C1167" s="336">
        <v>105.4</v>
      </c>
    </row>
    <row r="1168" spans="1:3">
      <c r="A1168" s="338" t="s">
        <v>145</v>
      </c>
      <c r="B1168" s="335">
        <v>0</v>
      </c>
      <c r="C1168" s="336"/>
    </row>
    <row r="1169" spans="1:3">
      <c r="A1169" s="338" t="s">
        <v>146</v>
      </c>
      <c r="B1169" s="335">
        <v>0</v>
      </c>
      <c r="C1169" s="336"/>
    </row>
    <row r="1170" spans="1:3">
      <c r="A1170" s="338" t="s">
        <v>1043</v>
      </c>
      <c r="B1170" s="335">
        <v>6</v>
      </c>
      <c r="C1170" s="336">
        <v>100</v>
      </c>
    </row>
    <row r="1171" spans="1:3">
      <c r="A1171" s="338" t="s">
        <v>1044</v>
      </c>
      <c r="B1171" s="335">
        <v>0</v>
      </c>
      <c r="C1171" s="336"/>
    </row>
    <row r="1172" spans="1:3">
      <c r="A1172" s="338" t="s">
        <v>1045</v>
      </c>
      <c r="B1172" s="335">
        <v>3809</v>
      </c>
      <c r="C1172" s="336">
        <v>417.7</v>
      </c>
    </row>
    <row r="1173" spans="1:3">
      <c r="A1173" s="337" t="s">
        <v>1046</v>
      </c>
      <c r="B1173" s="335">
        <f>SUM(B1174:B1178)</f>
        <v>157</v>
      </c>
      <c r="C1173" s="336">
        <v>22.7</v>
      </c>
    </row>
    <row r="1174" spans="1:3">
      <c r="A1174" s="338" t="s">
        <v>144</v>
      </c>
      <c r="B1174" s="335">
        <v>0</v>
      </c>
      <c r="C1174" s="336"/>
    </row>
    <row r="1175" spans="1:3">
      <c r="A1175" s="338" t="s">
        <v>145</v>
      </c>
      <c r="B1175" s="335">
        <v>0</v>
      </c>
      <c r="C1175" s="336"/>
    </row>
    <row r="1176" spans="1:3">
      <c r="A1176" s="338" t="s">
        <v>146</v>
      </c>
      <c r="B1176" s="335">
        <v>0</v>
      </c>
      <c r="C1176" s="336"/>
    </row>
    <row r="1177" spans="1:3">
      <c r="A1177" s="338" t="s">
        <v>1047</v>
      </c>
      <c r="B1177" s="335">
        <v>0</v>
      </c>
      <c r="C1177" s="336"/>
    </row>
    <row r="1178" spans="1:3">
      <c r="A1178" s="338" t="s">
        <v>1048</v>
      </c>
      <c r="B1178" s="335">
        <v>157</v>
      </c>
      <c r="C1178" s="336">
        <v>22.7</v>
      </c>
    </row>
    <row r="1179" spans="1:3">
      <c r="A1179" s="337" t="s">
        <v>1049</v>
      </c>
      <c r="B1179" s="335">
        <f>SUM(B1180:B1181)</f>
        <v>0</v>
      </c>
      <c r="C1179" s="336"/>
    </row>
    <row r="1180" spans="1:3">
      <c r="A1180" s="338" t="s">
        <v>1050</v>
      </c>
      <c r="B1180" s="335">
        <v>0</v>
      </c>
      <c r="C1180" s="336"/>
    </row>
    <row r="1181" spans="1:3">
      <c r="A1181" s="338" t="s">
        <v>1051</v>
      </c>
      <c r="B1181" s="335">
        <v>0</v>
      </c>
      <c r="C1181" s="336"/>
    </row>
    <row r="1182" spans="1:3">
      <c r="A1182" s="337" t="s">
        <v>1052</v>
      </c>
      <c r="B1182" s="335">
        <f>SUM(B1183,B1190,B1200,B1206,B1209)</f>
        <v>141</v>
      </c>
      <c r="C1182" s="336"/>
    </row>
    <row r="1183" s="16" customFormat="1" spans="1:3">
      <c r="A1183" s="337" t="s">
        <v>1053</v>
      </c>
      <c r="B1183" s="335">
        <f>SUM(B1184:B1189)</f>
        <v>0</v>
      </c>
      <c r="C1183" s="336"/>
    </row>
    <row r="1184" spans="1:3">
      <c r="A1184" s="338" t="s">
        <v>144</v>
      </c>
      <c r="B1184" s="335">
        <v>0</v>
      </c>
      <c r="C1184" s="336"/>
    </row>
    <row r="1185" spans="1:3">
      <c r="A1185" s="338" t="s">
        <v>145</v>
      </c>
      <c r="B1185" s="335">
        <v>0</v>
      </c>
      <c r="C1185" s="336"/>
    </row>
    <row r="1186" spans="1:3">
      <c r="A1186" s="338" t="s">
        <v>146</v>
      </c>
      <c r="B1186" s="335">
        <v>0</v>
      </c>
      <c r="C1186" s="336"/>
    </row>
    <row r="1187" spans="1:3">
      <c r="A1187" s="338" t="s">
        <v>1054</v>
      </c>
      <c r="B1187" s="335">
        <v>0</v>
      </c>
      <c r="C1187" s="336"/>
    </row>
    <row r="1188" spans="1:3">
      <c r="A1188" s="338" t="s">
        <v>153</v>
      </c>
      <c r="B1188" s="335">
        <v>0</v>
      </c>
      <c r="C1188" s="336"/>
    </row>
    <row r="1189" spans="1:3">
      <c r="A1189" s="338" t="s">
        <v>1055</v>
      </c>
      <c r="B1189" s="335">
        <v>0</v>
      </c>
      <c r="C1189" s="336"/>
    </row>
    <row r="1190" spans="1:3">
      <c r="A1190" s="337" t="s">
        <v>1056</v>
      </c>
      <c r="B1190" s="335">
        <f>SUM(B1191:B1199)</f>
        <v>0</v>
      </c>
      <c r="C1190" s="336"/>
    </row>
    <row r="1191" spans="1:3">
      <c r="A1191" s="338" t="s">
        <v>1057</v>
      </c>
      <c r="B1191" s="335">
        <v>0</v>
      </c>
      <c r="C1191" s="336"/>
    </row>
    <row r="1192" spans="1:3">
      <c r="A1192" s="338" t="s">
        <v>1058</v>
      </c>
      <c r="B1192" s="335">
        <v>0</v>
      </c>
      <c r="C1192" s="336"/>
    </row>
    <row r="1193" spans="1:3">
      <c r="A1193" s="338" t="s">
        <v>1059</v>
      </c>
      <c r="B1193" s="335">
        <v>0</v>
      </c>
      <c r="C1193" s="336"/>
    </row>
    <row r="1194" spans="1:3">
      <c r="A1194" s="338" t="s">
        <v>1060</v>
      </c>
      <c r="B1194" s="335">
        <v>0</v>
      </c>
      <c r="C1194" s="336"/>
    </row>
    <row r="1195" spans="1:3">
      <c r="A1195" s="338" t="s">
        <v>1061</v>
      </c>
      <c r="B1195" s="335">
        <v>0</v>
      </c>
      <c r="C1195" s="336"/>
    </row>
    <row r="1196" spans="1:3">
      <c r="A1196" s="338" t="s">
        <v>1062</v>
      </c>
      <c r="B1196" s="335">
        <v>0</v>
      </c>
      <c r="C1196" s="336"/>
    </row>
    <row r="1197" spans="1:3">
      <c r="A1197" s="338" t="s">
        <v>1063</v>
      </c>
      <c r="B1197" s="335">
        <v>0</v>
      </c>
      <c r="C1197" s="336"/>
    </row>
    <row r="1198" spans="1:3">
      <c r="A1198" s="338" t="s">
        <v>1064</v>
      </c>
      <c r="B1198" s="335">
        <v>0</v>
      </c>
      <c r="C1198" s="336"/>
    </row>
    <row r="1199" spans="1:3">
      <c r="A1199" s="338" t="s">
        <v>1065</v>
      </c>
      <c r="B1199" s="335">
        <v>0</v>
      </c>
      <c r="C1199" s="336"/>
    </row>
    <row r="1200" spans="1:3">
      <c r="A1200" s="337" t="s">
        <v>1066</v>
      </c>
      <c r="B1200" s="335">
        <f>SUM(B1201:B1205)</f>
        <v>141</v>
      </c>
      <c r="C1200" s="336"/>
    </row>
    <row r="1201" spans="1:3">
      <c r="A1201" s="338" t="s">
        <v>1067</v>
      </c>
      <c r="B1201" s="335">
        <v>0</v>
      </c>
      <c r="C1201" s="336"/>
    </row>
    <row r="1202" spans="1:3">
      <c r="A1202" s="338" t="s">
        <v>1068</v>
      </c>
      <c r="B1202" s="335">
        <v>0</v>
      </c>
      <c r="C1202" s="336"/>
    </row>
    <row r="1203" spans="1:3">
      <c r="A1203" s="338" t="s">
        <v>1069</v>
      </c>
      <c r="B1203" s="335">
        <v>0</v>
      </c>
      <c r="C1203" s="336"/>
    </row>
    <row r="1204" spans="1:3">
      <c r="A1204" s="338" t="s">
        <v>1070</v>
      </c>
      <c r="B1204" s="335">
        <v>0</v>
      </c>
      <c r="C1204" s="336"/>
    </row>
    <row r="1205" spans="1:3">
      <c r="A1205" s="338" t="s">
        <v>1071</v>
      </c>
      <c r="B1205" s="335">
        <v>141</v>
      </c>
      <c r="C1205" s="336"/>
    </row>
    <row r="1206" spans="1:3">
      <c r="A1206" s="337" t="s">
        <v>1072</v>
      </c>
      <c r="B1206" s="335">
        <f>SUM(B1207:B1208)</f>
        <v>0</v>
      </c>
      <c r="C1206" s="336"/>
    </row>
    <row r="1207" spans="1:3">
      <c r="A1207" s="338" t="s">
        <v>1073</v>
      </c>
      <c r="B1207" s="335">
        <v>0</v>
      </c>
      <c r="C1207" s="336"/>
    </row>
    <row r="1208" spans="1:3">
      <c r="A1208" s="338" t="s">
        <v>1074</v>
      </c>
      <c r="B1208" s="335">
        <v>0</v>
      </c>
      <c r="C1208" s="336"/>
    </row>
    <row r="1209" spans="1:3">
      <c r="A1209" s="337" t="s">
        <v>1075</v>
      </c>
      <c r="B1209" s="335">
        <f>B1210</f>
        <v>0</v>
      </c>
      <c r="C1209" s="336"/>
    </row>
    <row r="1210" spans="1:3">
      <c r="A1210" s="338" t="s">
        <v>1076</v>
      </c>
      <c r="B1210" s="335">
        <v>0</v>
      </c>
      <c r="C1210" s="336"/>
    </row>
    <row r="1211" spans="1:3">
      <c r="A1211" s="337" t="s">
        <v>1077</v>
      </c>
      <c r="B1211" s="335">
        <f>SUM(B1212:B1220)</f>
        <v>0</v>
      </c>
      <c r="C1211" s="336"/>
    </row>
    <row r="1212" s="16" customFormat="1" spans="1:3">
      <c r="A1212" s="337" t="s">
        <v>1078</v>
      </c>
      <c r="B1212" s="335">
        <v>0</v>
      </c>
      <c r="C1212" s="336"/>
    </row>
    <row r="1213" spans="1:3">
      <c r="A1213" s="337" t="s">
        <v>1079</v>
      </c>
      <c r="B1213" s="335">
        <v>0</v>
      </c>
      <c r="C1213" s="336"/>
    </row>
    <row r="1214" spans="1:3">
      <c r="A1214" s="337" t="s">
        <v>1080</v>
      </c>
      <c r="B1214" s="335">
        <v>0</v>
      </c>
      <c r="C1214" s="336"/>
    </row>
    <row r="1215" spans="1:3">
      <c r="A1215" s="337" t="s">
        <v>1081</v>
      </c>
      <c r="B1215" s="335">
        <v>0</v>
      </c>
      <c r="C1215" s="336"/>
    </row>
    <row r="1216" spans="1:3">
      <c r="A1216" s="337" t="s">
        <v>1082</v>
      </c>
      <c r="B1216" s="335">
        <v>0</v>
      </c>
      <c r="C1216" s="336"/>
    </row>
    <row r="1217" spans="1:3">
      <c r="A1217" s="337" t="s">
        <v>818</v>
      </c>
      <c r="B1217" s="335">
        <v>0</v>
      </c>
      <c r="C1217" s="336"/>
    </row>
    <row r="1218" spans="1:3">
      <c r="A1218" s="337" t="s">
        <v>1083</v>
      </c>
      <c r="B1218" s="335">
        <v>0</v>
      </c>
      <c r="C1218" s="336"/>
    </row>
    <row r="1219" spans="1:3">
      <c r="A1219" s="337" t="s">
        <v>1084</v>
      </c>
      <c r="B1219" s="335">
        <v>0</v>
      </c>
      <c r="C1219" s="336"/>
    </row>
    <row r="1220" spans="1:3">
      <c r="A1220" s="337" t="s">
        <v>1085</v>
      </c>
      <c r="B1220" s="335">
        <v>0</v>
      </c>
      <c r="C1220" s="336"/>
    </row>
    <row r="1221" spans="1:3">
      <c r="A1221" s="337" t="s">
        <v>1086</v>
      </c>
      <c r="B1221" s="335">
        <f>SUM(B1222,B1242,B1261,B1270,B1283,B1298)</f>
        <v>5068</v>
      </c>
      <c r="C1221" s="336">
        <v>136.4</v>
      </c>
    </row>
    <row r="1222" s="16" customFormat="1" spans="1:3">
      <c r="A1222" s="337" t="s">
        <v>1087</v>
      </c>
      <c r="B1222" s="335">
        <f>SUM(B1223:B1241)</f>
        <v>4866</v>
      </c>
      <c r="C1222" s="336">
        <v>140.1</v>
      </c>
    </row>
    <row r="1223" spans="1:3">
      <c r="A1223" s="338" t="s">
        <v>144</v>
      </c>
      <c r="B1223" s="335">
        <v>786</v>
      </c>
      <c r="C1223" s="336">
        <v>117.7</v>
      </c>
    </row>
    <row r="1224" spans="1:3">
      <c r="A1224" s="338" t="s">
        <v>145</v>
      </c>
      <c r="B1224" s="335">
        <v>0</v>
      </c>
      <c r="C1224" s="336"/>
    </row>
    <row r="1225" spans="1:3">
      <c r="A1225" s="338" t="s">
        <v>146</v>
      </c>
      <c r="B1225" s="335">
        <v>84</v>
      </c>
      <c r="C1225" s="336"/>
    </row>
    <row r="1226" spans="1:3">
      <c r="A1226" s="338" t="s">
        <v>1088</v>
      </c>
      <c r="B1226" s="335">
        <v>0</v>
      </c>
      <c r="C1226" s="336"/>
    </row>
    <row r="1227" spans="1:3">
      <c r="A1227" s="338" t="s">
        <v>1089</v>
      </c>
      <c r="B1227" s="335">
        <v>0</v>
      </c>
      <c r="C1227" s="336"/>
    </row>
    <row r="1228" spans="1:3">
      <c r="A1228" s="338" t="s">
        <v>1090</v>
      </c>
      <c r="B1228" s="335">
        <v>0</v>
      </c>
      <c r="C1228" s="336"/>
    </row>
    <row r="1229" spans="1:3">
      <c r="A1229" s="338" t="s">
        <v>1091</v>
      </c>
      <c r="B1229" s="335">
        <v>0</v>
      </c>
      <c r="C1229" s="336"/>
    </row>
    <row r="1230" spans="1:3">
      <c r="A1230" s="338" t="s">
        <v>1092</v>
      </c>
      <c r="B1230" s="335">
        <v>0</v>
      </c>
      <c r="C1230" s="336"/>
    </row>
    <row r="1231" spans="1:3">
      <c r="A1231" s="338" t="s">
        <v>1093</v>
      </c>
      <c r="B1231" s="335">
        <v>0</v>
      </c>
      <c r="C1231" s="336"/>
    </row>
    <row r="1232" spans="1:3">
      <c r="A1232" s="338" t="s">
        <v>1094</v>
      </c>
      <c r="B1232" s="335">
        <v>3069</v>
      </c>
      <c r="C1232" s="336">
        <v>154.2</v>
      </c>
    </row>
    <row r="1233" spans="1:3">
      <c r="A1233" s="338" t="s">
        <v>1095</v>
      </c>
      <c r="B1233" s="335">
        <v>768</v>
      </c>
      <c r="C1233" s="336">
        <v>103.4</v>
      </c>
    </row>
    <row r="1234" spans="1:3">
      <c r="A1234" s="338" t="s">
        <v>1096</v>
      </c>
      <c r="B1234" s="335">
        <v>0</v>
      </c>
      <c r="C1234" s="336"/>
    </row>
    <row r="1235" spans="1:3">
      <c r="A1235" s="338" t="s">
        <v>1097</v>
      </c>
      <c r="B1235" s="335">
        <v>100</v>
      </c>
      <c r="C1235" s="336"/>
    </row>
    <row r="1236" spans="1:3">
      <c r="A1236" s="338" t="s">
        <v>1098</v>
      </c>
      <c r="B1236" s="335">
        <v>0</v>
      </c>
      <c r="C1236" s="336">
        <v>0</v>
      </c>
    </row>
    <row r="1237" spans="1:3">
      <c r="A1237" s="338" t="s">
        <v>1099</v>
      </c>
      <c r="B1237" s="335">
        <v>0</v>
      </c>
      <c r="C1237" s="336"/>
    </row>
    <row r="1238" spans="1:3">
      <c r="A1238" s="338" t="s">
        <v>1100</v>
      </c>
      <c r="B1238" s="335">
        <v>0</v>
      </c>
      <c r="C1238" s="336"/>
    </row>
    <row r="1239" spans="1:3">
      <c r="A1239" s="338" t="s">
        <v>1101</v>
      </c>
      <c r="B1239" s="335">
        <v>0</v>
      </c>
      <c r="C1239" s="336"/>
    </row>
    <row r="1240" spans="1:3">
      <c r="A1240" s="338" t="s">
        <v>153</v>
      </c>
      <c r="B1240" s="335">
        <v>49</v>
      </c>
      <c r="C1240" s="336">
        <v>1225</v>
      </c>
    </row>
    <row r="1241" spans="1:3">
      <c r="A1241" s="338" t="s">
        <v>1102</v>
      </c>
      <c r="B1241" s="335">
        <v>10</v>
      </c>
      <c r="C1241" s="336">
        <v>21.3</v>
      </c>
    </row>
    <row r="1242" spans="1:3">
      <c r="A1242" s="337" t="s">
        <v>1103</v>
      </c>
      <c r="B1242" s="335">
        <f>SUM(B1243:B1260)</f>
        <v>10</v>
      </c>
      <c r="C1242" s="336">
        <v>20.8</v>
      </c>
    </row>
    <row r="1243" spans="1:3">
      <c r="A1243" s="338" t="s">
        <v>144</v>
      </c>
      <c r="B1243" s="335">
        <v>0</v>
      </c>
      <c r="C1243" s="336"/>
    </row>
    <row r="1244" spans="1:3">
      <c r="A1244" s="338" t="s">
        <v>145</v>
      </c>
      <c r="B1244" s="335">
        <v>0</v>
      </c>
      <c r="C1244" s="336"/>
    </row>
    <row r="1245" spans="1:3">
      <c r="A1245" s="338" t="s">
        <v>146</v>
      </c>
      <c r="B1245" s="335">
        <v>0</v>
      </c>
      <c r="C1245" s="336"/>
    </row>
    <row r="1246" spans="1:3">
      <c r="A1246" s="338" t="s">
        <v>1104</v>
      </c>
      <c r="B1246" s="335">
        <v>0</v>
      </c>
      <c r="C1246" s="336">
        <v>0</v>
      </c>
    </row>
    <row r="1247" spans="1:3">
      <c r="A1247" s="338" t="s">
        <v>1105</v>
      </c>
      <c r="B1247" s="335">
        <v>0</v>
      </c>
      <c r="C1247" s="336"/>
    </row>
    <row r="1248" spans="1:3">
      <c r="A1248" s="338" t="s">
        <v>1106</v>
      </c>
      <c r="B1248" s="335">
        <v>0</v>
      </c>
      <c r="C1248" s="336"/>
    </row>
    <row r="1249" spans="1:3">
      <c r="A1249" s="338" t="s">
        <v>1107</v>
      </c>
      <c r="B1249" s="335">
        <v>0</v>
      </c>
      <c r="C1249" s="336"/>
    </row>
    <row r="1250" spans="1:3">
      <c r="A1250" s="338" t="s">
        <v>1108</v>
      </c>
      <c r="B1250" s="335">
        <v>5</v>
      </c>
      <c r="C1250" s="336">
        <v>166.7</v>
      </c>
    </row>
    <row r="1251" spans="1:3">
      <c r="A1251" s="338" t="s">
        <v>1109</v>
      </c>
      <c r="B1251" s="335">
        <v>0</v>
      </c>
      <c r="C1251" s="336">
        <v>0</v>
      </c>
    </row>
    <row r="1252" spans="1:3">
      <c r="A1252" s="338" t="s">
        <v>1110</v>
      </c>
      <c r="B1252" s="335">
        <v>0</v>
      </c>
      <c r="C1252" s="336"/>
    </row>
    <row r="1253" spans="1:3">
      <c r="A1253" s="338" t="s">
        <v>1111</v>
      </c>
      <c r="B1253" s="335">
        <v>0</v>
      </c>
      <c r="C1253" s="336"/>
    </row>
    <row r="1254" spans="1:3">
      <c r="A1254" s="338" t="s">
        <v>1112</v>
      </c>
      <c r="B1254" s="335">
        <v>0</v>
      </c>
      <c r="C1254" s="336"/>
    </row>
    <row r="1255" spans="1:3">
      <c r="A1255" s="338" t="s">
        <v>1113</v>
      </c>
      <c r="B1255" s="335">
        <v>0</v>
      </c>
      <c r="C1255" s="336"/>
    </row>
    <row r="1256" spans="1:3">
      <c r="A1256" s="338" t="s">
        <v>1114</v>
      </c>
      <c r="B1256" s="335">
        <v>0</v>
      </c>
      <c r="C1256" s="336"/>
    </row>
    <row r="1257" spans="1:3">
      <c r="A1257" s="338" t="s">
        <v>1115</v>
      </c>
      <c r="B1257" s="335">
        <v>0</v>
      </c>
      <c r="C1257" s="336"/>
    </row>
    <row r="1258" spans="1:3">
      <c r="A1258" s="338" t="s">
        <v>1116</v>
      </c>
      <c r="B1258" s="335">
        <v>1</v>
      </c>
      <c r="C1258" s="336">
        <v>12.5</v>
      </c>
    </row>
    <row r="1259" spans="1:3">
      <c r="A1259" s="338" t="s">
        <v>153</v>
      </c>
      <c r="B1259" s="335">
        <v>0</v>
      </c>
      <c r="C1259" s="336"/>
    </row>
    <row r="1260" spans="1:3">
      <c r="A1260" s="338" t="s">
        <v>1117</v>
      </c>
      <c r="B1260" s="335">
        <v>4</v>
      </c>
      <c r="C1260" s="336">
        <v>16</v>
      </c>
    </row>
    <row r="1261" spans="1:3">
      <c r="A1261" s="337" t="s">
        <v>1118</v>
      </c>
      <c r="B1261" s="335">
        <f>SUM(B1262:B1269)</f>
        <v>0</v>
      </c>
      <c r="C1261" s="336"/>
    </row>
    <row r="1262" spans="1:3">
      <c r="A1262" s="338" t="s">
        <v>144</v>
      </c>
      <c r="B1262" s="335">
        <v>0</v>
      </c>
      <c r="C1262" s="336"/>
    </row>
    <row r="1263" spans="1:3">
      <c r="A1263" s="338" t="s">
        <v>145</v>
      </c>
      <c r="B1263" s="335">
        <v>0</v>
      </c>
      <c r="C1263" s="336"/>
    </row>
    <row r="1264" spans="1:3">
      <c r="A1264" s="338" t="s">
        <v>146</v>
      </c>
      <c r="B1264" s="335">
        <v>0</v>
      </c>
      <c r="C1264" s="336"/>
    </row>
    <row r="1265" spans="1:3">
      <c r="A1265" s="338" t="s">
        <v>1119</v>
      </c>
      <c r="B1265" s="335">
        <v>0</v>
      </c>
      <c r="C1265" s="336"/>
    </row>
    <row r="1266" spans="1:3">
      <c r="A1266" s="338" t="s">
        <v>1120</v>
      </c>
      <c r="B1266" s="335">
        <v>0</v>
      </c>
      <c r="C1266" s="336"/>
    </row>
    <row r="1267" spans="1:3">
      <c r="A1267" s="338" t="s">
        <v>1121</v>
      </c>
      <c r="B1267" s="335">
        <v>0</v>
      </c>
      <c r="C1267" s="336"/>
    </row>
    <row r="1268" spans="1:3">
      <c r="A1268" s="338" t="s">
        <v>153</v>
      </c>
      <c r="B1268" s="335">
        <v>0</v>
      </c>
      <c r="C1268" s="336"/>
    </row>
    <row r="1269" spans="1:3">
      <c r="A1269" s="338" t="s">
        <v>1122</v>
      </c>
      <c r="B1269" s="335">
        <v>0</v>
      </c>
      <c r="C1269" s="336"/>
    </row>
    <row r="1270" spans="1:3">
      <c r="A1270" s="337" t="s">
        <v>1123</v>
      </c>
      <c r="B1270" s="335">
        <f>SUM(B1271:B1282)</f>
        <v>70</v>
      </c>
      <c r="C1270" s="336">
        <v>114.8</v>
      </c>
    </row>
    <row r="1271" spans="1:3">
      <c r="A1271" s="338" t="s">
        <v>144</v>
      </c>
      <c r="B1271" s="335">
        <v>50</v>
      </c>
      <c r="C1271" s="336">
        <v>122</v>
      </c>
    </row>
    <row r="1272" spans="1:3">
      <c r="A1272" s="338" t="s">
        <v>145</v>
      </c>
      <c r="B1272" s="335">
        <v>0</v>
      </c>
      <c r="C1272" s="336"/>
    </row>
    <row r="1273" spans="1:3">
      <c r="A1273" s="338" t="s">
        <v>146</v>
      </c>
      <c r="B1273" s="335">
        <v>0</v>
      </c>
      <c r="C1273" s="336"/>
    </row>
    <row r="1274" spans="1:3">
      <c r="A1274" s="338" t="s">
        <v>1124</v>
      </c>
      <c r="B1274" s="335">
        <v>0</v>
      </c>
      <c r="C1274" s="336"/>
    </row>
    <row r="1275" spans="1:3">
      <c r="A1275" s="338" t="s">
        <v>1125</v>
      </c>
      <c r="B1275" s="335">
        <v>0</v>
      </c>
      <c r="C1275" s="336">
        <v>0</v>
      </c>
    </row>
    <row r="1276" spans="1:3">
      <c r="A1276" s="338" t="s">
        <v>1126</v>
      </c>
      <c r="B1276" s="335">
        <v>4</v>
      </c>
      <c r="C1276" s="336">
        <v>100</v>
      </c>
    </row>
    <row r="1277" spans="1:3">
      <c r="A1277" s="338" t="s">
        <v>1127</v>
      </c>
      <c r="B1277" s="335">
        <v>0</v>
      </c>
      <c r="C1277" s="336"/>
    </row>
    <row r="1278" spans="1:3">
      <c r="A1278" s="338" t="s">
        <v>1128</v>
      </c>
      <c r="B1278" s="335">
        <v>0</v>
      </c>
      <c r="C1278" s="336"/>
    </row>
    <row r="1279" spans="1:3">
      <c r="A1279" s="338" t="s">
        <v>1129</v>
      </c>
      <c r="B1279" s="335">
        <v>1</v>
      </c>
      <c r="C1279" s="336"/>
    </row>
    <row r="1280" spans="1:3">
      <c r="A1280" s="338" t="s">
        <v>1130</v>
      </c>
      <c r="B1280" s="335">
        <v>2</v>
      </c>
      <c r="C1280" s="336">
        <v>200</v>
      </c>
    </row>
    <row r="1281" spans="1:3">
      <c r="A1281" s="338" t="s">
        <v>1131</v>
      </c>
      <c r="B1281" s="335">
        <v>0</v>
      </c>
      <c r="C1281" s="336"/>
    </row>
    <row r="1282" spans="1:3">
      <c r="A1282" s="338" t="s">
        <v>1132</v>
      </c>
      <c r="B1282" s="335">
        <v>13</v>
      </c>
      <c r="C1282" s="336">
        <v>100</v>
      </c>
    </row>
    <row r="1283" spans="1:3">
      <c r="A1283" s="337" t="s">
        <v>1133</v>
      </c>
      <c r="B1283" s="335">
        <f>SUM(B1284:B1297)</f>
        <v>122</v>
      </c>
      <c r="C1283" s="336">
        <v>91.7</v>
      </c>
    </row>
    <row r="1284" spans="1:3">
      <c r="A1284" s="338" t="s">
        <v>144</v>
      </c>
      <c r="B1284" s="335">
        <v>0</v>
      </c>
      <c r="C1284" s="336"/>
    </row>
    <row r="1285" spans="1:3">
      <c r="A1285" s="338" t="s">
        <v>145</v>
      </c>
      <c r="B1285" s="335">
        <v>0</v>
      </c>
      <c r="C1285" s="336"/>
    </row>
    <row r="1286" spans="1:3">
      <c r="A1286" s="338" t="s">
        <v>146</v>
      </c>
      <c r="B1286" s="335">
        <v>0</v>
      </c>
      <c r="C1286" s="336"/>
    </row>
    <row r="1287" spans="1:3">
      <c r="A1287" s="338" t="s">
        <v>1134</v>
      </c>
      <c r="B1287" s="335">
        <v>83</v>
      </c>
      <c r="C1287" s="336">
        <v>88.3</v>
      </c>
    </row>
    <row r="1288" spans="1:3">
      <c r="A1288" s="338" t="s">
        <v>1135</v>
      </c>
      <c r="B1288" s="335">
        <v>0</v>
      </c>
      <c r="C1288" s="336"/>
    </row>
    <row r="1289" spans="1:3">
      <c r="A1289" s="338" t="s">
        <v>1136</v>
      </c>
      <c r="B1289" s="335">
        <v>5</v>
      </c>
      <c r="C1289" s="336">
        <v>100</v>
      </c>
    </row>
    <row r="1290" spans="1:3">
      <c r="A1290" s="338" t="s">
        <v>1137</v>
      </c>
      <c r="B1290" s="335">
        <v>0</v>
      </c>
      <c r="C1290" s="336"/>
    </row>
    <row r="1291" spans="1:3">
      <c r="A1291" s="338" t="s">
        <v>1138</v>
      </c>
      <c r="B1291" s="335">
        <v>15</v>
      </c>
      <c r="C1291" s="336">
        <v>83.3</v>
      </c>
    </row>
    <row r="1292" spans="1:3">
      <c r="A1292" s="338" t="s">
        <v>1139</v>
      </c>
      <c r="B1292" s="335">
        <v>0</v>
      </c>
      <c r="C1292" s="336"/>
    </row>
    <row r="1293" spans="1:3">
      <c r="A1293" s="338" t="s">
        <v>1140</v>
      </c>
      <c r="B1293" s="335">
        <v>9</v>
      </c>
      <c r="C1293" s="336">
        <v>56.3</v>
      </c>
    </row>
    <row r="1294" spans="1:3">
      <c r="A1294" s="338" t="s">
        <v>1141</v>
      </c>
      <c r="B1294" s="335">
        <v>0</v>
      </c>
      <c r="C1294" s="336"/>
    </row>
    <row r="1295" spans="1:3">
      <c r="A1295" s="338" t="s">
        <v>1142</v>
      </c>
      <c r="B1295" s="335">
        <v>0</v>
      </c>
      <c r="C1295" s="336"/>
    </row>
    <row r="1296" spans="1:3">
      <c r="A1296" s="338" t="s">
        <v>1143</v>
      </c>
      <c r="B1296" s="335">
        <v>0</v>
      </c>
      <c r="C1296" s="336"/>
    </row>
    <row r="1297" spans="1:3">
      <c r="A1297" s="338" t="s">
        <v>1144</v>
      </c>
      <c r="B1297" s="335">
        <v>10</v>
      </c>
      <c r="C1297" s="336"/>
    </row>
    <row r="1298" spans="1:3">
      <c r="A1298" s="337" t="s">
        <v>1145</v>
      </c>
      <c r="B1298" s="335">
        <f>B1299</f>
        <v>0</v>
      </c>
      <c r="C1298" s="336"/>
    </row>
    <row r="1299" spans="1:3">
      <c r="A1299" s="338" t="s">
        <v>1146</v>
      </c>
      <c r="B1299" s="335">
        <v>0</v>
      </c>
      <c r="C1299" s="336"/>
    </row>
    <row r="1300" spans="1:3">
      <c r="A1300" s="337" t="s">
        <v>1147</v>
      </c>
      <c r="B1300" s="335">
        <f>SUM(B1301,B1310,B1314)</f>
        <v>1147</v>
      </c>
      <c r="C1300" s="336">
        <v>35.1</v>
      </c>
    </row>
    <row r="1301" s="16" customFormat="1" spans="1:3">
      <c r="A1301" s="337" t="s">
        <v>1148</v>
      </c>
      <c r="B1301" s="335">
        <f>SUM(B1302:B1309)</f>
        <v>1147</v>
      </c>
      <c r="C1301" s="336">
        <v>35.1</v>
      </c>
    </row>
    <row r="1302" spans="1:3">
      <c r="A1302" s="338" t="s">
        <v>1149</v>
      </c>
      <c r="B1302" s="335">
        <v>878</v>
      </c>
      <c r="C1302" s="336">
        <v>168.8</v>
      </c>
    </row>
    <row r="1303" spans="1:3">
      <c r="A1303" s="338" t="s">
        <v>1150</v>
      </c>
      <c r="B1303" s="335">
        <v>0</v>
      </c>
      <c r="C1303" s="336"/>
    </row>
    <row r="1304" spans="1:3">
      <c r="A1304" s="338" t="s">
        <v>1151</v>
      </c>
      <c r="B1304" s="335">
        <v>0</v>
      </c>
      <c r="C1304" s="336">
        <v>0</v>
      </c>
    </row>
    <row r="1305" spans="1:3">
      <c r="A1305" s="338" t="s">
        <v>1152</v>
      </c>
      <c r="B1305" s="335">
        <v>0</v>
      </c>
      <c r="C1305" s="336"/>
    </row>
    <row r="1306" spans="1:3">
      <c r="A1306" s="338" t="s">
        <v>1153</v>
      </c>
      <c r="B1306" s="335">
        <v>234</v>
      </c>
      <c r="C1306" s="336">
        <v>69.6</v>
      </c>
    </row>
    <row r="1307" spans="1:3">
      <c r="A1307" s="338" t="s">
        <v>1154</v>
      </c>
      <c r="B1307" s="335">
        <v>10</v>
      </c>
      <c r="C1307" s="336"/>
    </row>
    <row r="1308" spans="1:3">
      <c r="A1308" s="338" t="s">
        <v>1155</v>
      </c>
      <c r="B1308" s="335">
        <v>0</v>
      </c>
      <c r="C1308" s="336"/>
    </row>
    <row r="1309" spans="1:3">
      <c r="A1309" s="338" t="s">
        <v>1156</v>
      </c>
      <c r="B1309" s="335">
        <v>25</v>
      </c>
      <c r="C1309" s="336">
        <v>2.7</v>
      </c>
    </row>
    <row r="1310" spans="1:3">
      <c r="A1310" s="337" t="s">
        <v>1157</v>
      </c>
      <c r="B1310" s="335">
        <f>SUM(B1311:B1313)</f>
        <v>0</v>
      </c>
      <c r="C1310" s="336"/>
    </row>
    <row r="1311" spans="1:3">
      <c r="A1311" s="338" t="s">
        <v>1158</v>
      </c>
      <c r="B1311" s="335">
        <v>0</v>
      </c>
      <c r="C1311" s="336"/>
    </row>
    <row r="1312" spans="1:3">
      <c r="A1312" s="338" t="s">
        <v>1159</v>
      </c>
      <c r="B1312" s="335">
        <v>0</v>
      </c>
      <c r="C1312" s="336"/>
    </row>
    <row r="1313" spans="1:3">
      <c r="A1313" s="338" t="s">
        <v>1160</v>
      </c>
      <c r="B1313" s="335">
        <v>0</v>
      </c>
      <c r="C1313" s="336"/>
    </row>
    <row r="1314" spans="1:3">
      <c r="A1314" s="337" t="s">
        <v>1161</v>
      </c>
      <c r="B1314" s="335">
        <f>SUM(B1315:B1317)</f>
        <v>0</v>
      </c>
      <c r="C1314" s="336">
        <v>0</v>
      </c>
    </row>
    <row r="1315" spans="1:3">
      <c r="A1315" s="338" t="s">
        <v>1162</v>
      </c>
      <c r="B1315" s="335">
        <v>0</v>
      </c>
      <c r="C1315" s="336"/>
    </row>
    <row r="1316" spans="1:3">
      <c r="A1316" s="338" t="s">
        <v>1163</v>
      </c>
      <c r="B1316" s="335">
        <v>0</v>
      </c>
      <c r="C1316" s="336"/>
    </row>
    <row r="1317" spans="1:3">
      <c r="A1317" s="338" t="s">
        <v>1164</v>
      </c>
      <c r="B1317" s="335">
        <v>0</v>
      </c>
      <c r="C1317" s="336">
        <v>0</v>
      </c>
    </row>
    <row r="1318" spans="1:3">
      <c r="A1318" s="337" t="s">
        <v>1165</v>
      </c>
      <c r="B1318" s="335">
        <f>SUM(B1319,B1334,B1348,B1353,B1359)</f>
        <v>855</v>
      </c>
      <c r="C1318" s="336">
        <v>112.8</v>
      </c>
    </row>
    <row r="1319" s="16" customFormat="1" spans="1:3">
      <c r="A1319" s="337" t="s">
        <v>1166</v>
      </c>
      <c r="B1319" s="335">
        <f>SUM(B1320:B1333)</f>
        <v>855</v>
      </c>
      <c r="C1319" s="336">
        <v>112.8</v>
      </c>
    </row>
    <row r="1320" spans="1:3">
      <c r="A1320" s="338" t="s">
        <v>144</v>
      </c>
      <c r="B1320" s="335">
        <v>0</v>
      </c>
      <c r="C1320" s="336">
        <v>0</v>
      </c>
    </row>
    <row r="1321" spans="1:3">
      <c r="A1321" s="338" t="s">
        <v>145</v>
      </c>
      <c r="B1321" s="335">
        <v>3</v>
      </c>
      <c r="C1321" s="336">
        <v>100</v>
      </c>
    </row>
    <row r="1322" spans="1:3">
      <c r="A1322" s="338" t="s">
        <v>146</v>
      </c>
      <c r="B1322" s="335">
        <v>0</v>
      </c>
      <c r="C1322" s="336"/>
    </row>
    <row r="1323" spans="1:3">
      <c r="A1323" s="338" t="s">
        <v>1167</v>
      </c>
      <c r="B1323" s="335">
        <v>0</v>
      </c>
      <c r="C1323" s="336"/>
    </row>
    <row r="1324" spans="1:3">
      <c r="A1324" s="338" t="s">
        <v>1168</v>
      </c>
      <c r="B1324" s="335">
        <v>0</v>
      </c>
      <c r="C1324" s="336"/>
    </row>
    <row r="1325" spans="1:3">
      <c r="A1325" s="338" t="s">
        <v>1169</v>
      </c>
      <c r="B1325" s="335">
        <v>0</v>
      </c>
      <c r="C1325" s="336"/>
    </row>
    <row r="1326" spans="1:3">
      <c r="A1326" s="338" t="s">
        <v>1170</v>
      </c>
      <c r="B1326" s="335">
        <v>0</v>
      </c>
      <c r="C1326" s="336"/>
    </row>
    <row r="1327" spans="1:3">
      <c r="A1327" s="338" t="s">
        <v>1171</v>
      </c>
      <c r="B1327" s="335">
        <v>0</v>
      </c>
      <c r="C1327" s="336"/>
    </row>
    <row r="1328" spans="1:3">
      <c r="A1328" s="338" t="s">
        <v>1172</v>
      </c>
      <c r="B1328" s="335">
        <v>0</v>
      </c>
      <c r="C1328" s="336"/>
    </row>
    <row r="1329" spans="1:3">
      <c r="A1329" s="338" t="s">
        <v>1173</v>
      </c>
      <c r="B1329" s="335">
        <v>0</v>
      </c>
      <c r="C1329" s="336"/>
    </row>
    <row r="1330" spans="1:3">
      <c r="A1330" s="338" t="s">
        <v>1174</v>
      </c>
      <c r="B1330" s="335">
        <v>730</v>
      </c>
      <c r="C1330" s="336">
        <v>115.9</v>
      </c>
    </row>
    <row r="1331" spans="1:3">
      <c r="A1331" s="338" t="s">
        <v>1175</v>
      </c>
      <c r="B1331" s="335">
        <v>0</v>
      </c>
      <c r="C1331" s="336"/>
    </row>
    <row r="1332" spans="1:3">
      <c r="A1332" s="338" t="s">
        <v>153</v>
      </c>
      <c r="B1332" s="335">
        <v>122</v>
      </c>
      <c r="C1332" s="336">
        <v>100</v>
      </c>
    </row>
    <row r="1333" spans="1:3">
      <c r="A1333" s="338" t="s">
        <v>1176</v>
      </c>
      <c r="B1333" s="335">
        <v>0</v>
      </c>
      <c r="C1333" s="336"/>
    </row>
    <row r="1334" spans="1:3">
      <c r="A1334" s="337" t="s">
        <v>1177</v>
      </c>
      <c r="B1334" s="335">
        <f>SUM(B1335:B1347)</f>
        <v>0</v>
      </c>
      <c r="C1334" s="336"/>
    </row>
    <row r="1335" spans="1:3">
      <c r="A1335" s="338" t="s">
        <v>144</v>
      </c>
      <c r="B1335" s="335">
        <v>0</v>
      </c>
      <c r="C1335" s="336"/>
    </row>
    <row r="1336" spans="1:3">
      <c r="A1336" s="338" t="s">
        <v>145</v>
      </c>
      <c r="B1336" s="335">
        <v>0</v>
      </c>
      <c r="C1336" s="336"/>
    </row>
    <row r="1337" spans="1:3">
      <c r="A1337" s="338" t="s">
        <v>146</v>
      </c>
      <c r="B1337" s="335">
        <v>0</v>
      </c>
      <c r="C1337" s="336"/>
    </row>
    <row r="1338" spans="1:3">
      <c r="A1338" s="338" t="s">
        <v>1178</v>
      </c>
      <c r="B1338" s="335">
        <v>0</v>
      </c>
      <c r="C1338" s="336"/>
    </row>
    <row r="1339" spans="1:3">
      <c r="A1339" s="338" t="s">
        <v>1179</v>
      </c>
      <c r="B1339" s="335">
        <v>0</v>
      </c>
      <c r="C1339" s="336"/>
    </row>
    <row r="1340" spans="1:3">
      <c r="A1340" s="338" t="s">
        <v>1180</v>
      </c>
      <c r="B1340" s="335">
        <v>0</v>
      </c>
      <c r="C1340" s="336"/>
    </row>
    <row r="1341" spans="1:3">
      <c r="A1341" s="338" t="s">
        <v>1181</v>
      </c>
      <c r="B1341" s="335">
        <v>0</v>
      </c>
      <c r="C1341" s="336"/>
    </row>
    <row r="1342" spans="1:3">
      <c r="A1342" s="338" t="s">
        <v>1182</v>
      </c>
      <c r="B1342" s="335">
        <v>0</v>
      </c>
      <c r="C1342" s="336"/>
    </row>
    <row r="1343" spans="1:3">
      <c r="A1343" s="338" t="s">
        <v>1183</v>
      </c>
      <c r="B1343" s="335">
        <v>0</v>
      </c>
      <c r="C1343" s="336"/>
    </row>
    <row r="1344" spans="1:3">
      <c r="A1344" s="338" t="s">
        <v>1184</v>
      </c>
      <c r="B1344" s="335">
        <v>0</v>
      </c>
      <c r="C1344" s="336"/>
    </row>
    <row r="1345" spans="1:3">
      <c r="A1345" s="338" t="s">
        <v>1185</v>
      </c>
      <c r="B1345" s="335">
        <v>0</v>
      </c>
      <c r="C1345" s="336"/>
    </row>
    <row r="1346" spans="1:3">
      <c r="A1346" s="338" t="s">
        <v>153</v>
      </c>
      <c r="B1346" s="335">
        <v>0</v>
      </c>
      <c r="C1346" s="336"/>
    </row>
    <row r="1347" spans="1:3">
      <c r="A1347" s="338" t="s">
        <v>1186</v>
      </c>
      <c r="B1347" s="335">
        <v>0</v>
      </c>
      <c r="C1347" s="336"/>
    </row>
    <row r="1348" spans="1:3">
      <c r="A1348" s="337" t="s">
        <v>1187</v>
      </c>
      <c r="B1348" s="335">
        <f>SUM(B1349:B1352)</f>
        <v>0</v>
      </c>
      <c r="C1348" s="336"/>
    </row>
    <row r="1349" spans="1:3">
      <c r="A1349" s="338" t="s">
        <v>1188</v>
      </c>
      <c r="B1349" s="335">
        <v>0</v>
      </c>
      <c r="C1349" s="336"/>
    </row>
    <row r="1350" spans="1:3">
      <c r="A1350" s="338" t="s">
        <v>1189</v>
      </c>
      <c r="B1350" s="335">
        <v>0</v>
      </c>
      <c r="C1350" s="336"/>
    </row>
    <row r="1351" spans="1:3">
      <c r="A1351" s="338" t="s">
        <v>1190</v>
      </c>
      <c r="B1351" s="335">
        <v>0</v>
      </c>
      <c r="C1351" s="336"/>
    </row>
    <row r="1352" spans="1:3">
      <c r="A1352" s="338" t="s">
        <v>1191</v>
      </c>
      <c r="B1352" s="335">
        <v>0</v>
      </c>
      <c r="C1352" s="336"/>
    </row>
    <row r="1353" spans="1:3">
      <c r="A1353" s="337" t="s">
        <v>1192</v>
      </c>
      <c r="B1353" s="335">
        <f>SUM(B1354:B1358)</f>
        <v>0</v>
      </c>
      <c r="C1353" s="336"/>
    </row>
    <row r="1354" spans="1:3">
      <c r="A1354" s="338" t="s">
        <v>1193</v>
      </c>
      <c r="B1354" s="335">
        <v>0</v>
      </c>
      <c r="C1354" s="336"/>
    </row>
    <row r="1355" spans="1:3">
      <c r="A1355" s="338" t="s">
        <v>1194</v>
      </c>
      <c r="B1355" s="335">
        <v>0</v>
      </c>
      <c r="C1355" s="336"/>
    </row>
    <row r="1356" spans="1:3">
      <c r="A1356" s="338" t="s">
        <v>1195</v>
      </c>
      <c r="B1356" s="335">
        <v>0</v>
      </c>
      <c r="C1356" s="336"/>
    </row>
    <row r="1357" spans="1:3">
      <c r="A1357" s="338" t="s">
        <v>1196</v>
      </c>
      <c r="B1357" s="335">
        <v>0</v>
      </c>
      <c r="C1357" s="336"/>
    </row>
    <row r="1358" spans="1:3">
      <c r="A1358" s="338" t="s">
        <v>1197</v>
      </c>
      <c r="B1358" s="335">
        <v>0</v>
      </c>
      <c r="C1358" s="336"/>
    </row>
    <row r="1359" spans="1:3">
      <c r="A1359" s="337" t="s">
        <v>1198</v>
      </c>
      <c r="B1359" s="335">
        <f>SUM(B1360:B1370)</f>
        <v>0</v>
      </c>
      <c r="C1359" s="336"/>
    </row>
    <row r="1360" spans="1:3">
      <c r="A1360" s="338" t="s">
        <v>1199</v>
      </c>
      <c r="B1360" s="335">
        <v>0</v>
      </c>
      <c r="C1360" s="336"/>
    </row>
    <row r="1361" spans="1:3">
      <c r="A1361" s="338" t="s">
        <v>1200</v>
      </c>
      <c r="B1361" s="335">
        <v>0</v>
      </c>
      <c r="C1361" s="336"/>
    </row>
    <row r="1362" spans="1:3">
      <c r="A1362" s="338" t="s">
        <v>1201</v>
      </c>
      <c r="B1362" s="335">
        <v>0</v>
      </c>
      <c r="C1362" s="336"/>
    </row>
    <row r="1363" spans="1:3">
      <c r="A1363" s="338" t="s">
        <v>1202</v>
      </c>
      <c r="B1363" s="335">
        <v>0</v>
      </c>
      <c r="C1363" s="336"/>
    </row>
    <row r="1364" spans="1:3">
      <c r="A1364" s="338" t="s">
        <v>1203</v>
      </c>
      <c r="B1364" s="335">
        <v>0</v>
      </c>
      <c r="C1364" s="336"/>
    </row>
    <row r="1365" spans="1:3">
      <c r="A1365" s="338" t="s">
        <v>1204</v>
      </c>
      <c r="B1365" s="335">
        <v>0</v>
      </c>
      <c r="C1365" s="336"/>
    </row>
    <row r="1366" spans="1:3">
      <c r="A1366" s="338" t="s">
        <v>1205</v>
      </c>
      <c r="B1366" s="335">
        <v>0</v>
      </c>
      <c r="C1366" s="336"/>
    </row>
    <row r="1367" spans="1:3">
      <c r="A1367" s="338" t="s">
        <v>1206</v>
      </c>
      <c r="B1367" s="335">
        <v>0</v>
      </c>
      <c r="C1367" s="336"/>
    </row>
    <row r="1368" spans="1:3">
      <c r="A1368" s="338" t="s">
        <v>1207</v>
      </c>
      <c r="B1368" s="335">
        <v>0</v>
      </c>
      <c r="C1368" s="336"/>
    </row>
    <row r="1369" spans="1:3">
      <c r="A1369" s="338" t="s">
        <v>1208</v>
      </c>
      <c r="B1369" s="335">
        <v>0</v>
      </c>
      <c r="C1369" s="336"/>
    </row>
    <row r="1370" spans="1:3">
      <c r="A1370" s="338" t="s">
        <v>1209</v>
      </c>
      <c r="B1370" s="335">
        <v>0</v>
      </c>
      <c r="C1370" s="336"/>
    </row>
    <row r="1371" spans="1:3">
      <c r="A1371" s="337" t="s">
        <v>1210</v>
      </c>
      <c r="B1371" s="335">
        <f>B1372</f>
        <v>18368</v>
      </c>
      <c r="C1371" s="336">
        <v>179.8</v>
      </c>
    </row>
    <row r="1372" s="16" customFormat="1" spans="1:3">
      <c r="A1372" s="337" t="s">
        <v>1211</v>
      </c>
      <c r="B1372" s="335">
        <f>B1373</f>
        <v>18368</v>
      </c>
      <c r="C1372" s="336">
        <v>179.8</v>
      </c>
    </row>
    <row r="1373" spans="1:3">
      <c r="A1373" s="338" t="s">
        <v>1212</v>
      </c>
      <c r="B1373" s="335">
        <v>18368</v>
      </c>
      <c r="C1373" s="336">
        <v>179.8</v>
      </c>
    </row>
    <row r="1374" spans="1:3">
      <c r="A1374" s="337" t="s">
        <v>1213</v>
      </c>
      <c r="B1374" s="335">
        <f>SUM(B1375,B1376,B1377)</f>
        <v>2458</v>
      </c>
      <c r="C1374" s="336">
        <v>140.7</v>
      </c>
    </row>
    <row r="1375" s="16" customFormat="1" spans="1:3">
      <c r="A1375" s="337" t="s">
        <v>1214</v>
      </c>
      <c r="B1375" s="335">
        <v>0</v>
      </c>
      <c r="C1375" s="336"/>
    </row>
    <row r="1376" spans="1:3">
      <c r="A1376" s="337" t="s">
        <v>1215</v>
      </c>
      <c r="B1376" s="335">
        <v>0</v>
      </c>
      <c r="C1376" s="336"/>
    </row>
    <row r="1377" spans="1:3">
      <c r="A1377" s="337" t="s">
        <v>1216</v>
      </c>
      <c r="B1377" s="335">
        <f>SUM(B1378:B1381)</f>
        <v>2458</v>
      </c>
      <c r="C1377" s="336">
        <v>140.7</v>
      </c>
    </row>
    <row r="1378" spans="1:3">
      <c r="A1378" s="338" t="s">
        <v>1217</v>
      </c>
      <c r="B1378" s="335">
        <v>2458</v>
      </c>
      <c r="C1378" s="336">
        <v>140.7</v>
      </c>
    </row>
    <row r="1379" spans="1:3">
      <c r="A1379" s="338" t="s">
        <v>1218</v>
      </c>
      <c r="B1379" s="335">
        <v>0</v>
      </c>
      <c r="C1379" s="336"/>
    </row>
    <row r="1380" spans="1:3">
      <c r="A1380" s="338" t="s">
        <v>1219</v>
      </c>
      <c r="B1380" s="335">
        <v>0</v>
      </c>
      <c r="C1380" s="336"/>
    </row>
    <row r="1381" spans="1:3">
      <c r="A1381" s="338" t="s">
        <v>1220</v>
      </c>
      <c r="B1381" s="335">
        <v>0</v>
      </c>
      <c r="C1381" s="336"/>
    </row>
    <row r="1382" spans="1:3">
      <c r="A1382" s="337" t="s">
        <v>1221</v>
      </c>
      <c r="B1382" s="335">
        <f>B1383+B1384+B1385</f>
        <v>112</v>
      </c>
      <c r="C1382" s="336">
        <v>329.4</v>
      </c>
    </row>
    <row r="1383" s="16" customFormat="1" spans="1:3">
      <c r="A1383" s="337" t="s">
        <v>1222</v>
      </c>
      <c r="B1383" s="335">
        <v>0</v>
      </c>
      <c r="C1383" s="336"/>
    </row>
    <row r="1384" spans="1:3">
      <c r="A1384" s="337" t="s">
        <v>1223</v>
      </c>
      <c r="B1384" s="335">
        <v>0</v>
      </c>
      <c r="C1384" s="336"/>
    </row>
    <row r="1385" spans="1:3">
      <c r="A1385" s="337" t="s">
        <v>1224</v>
      </c>
      <c r="B1385" s="335">
        <v>112</v>
      </c>
      <c r="C1385" s="336">
        <v>329.4</v>
      </c>
    </row>
    <row r="1386" ht="30" customHeight="1" spans="1:3">
      <c r="A1386" s="339" t="s">
        <v>1225</v>
      </c>
      <c r="B1386" s="339"/>
      <c r="C1386" s="339"/>
    </row>
    <row r="1387" ht="42" customHeight="1"/>
  </sheetData>
  <mergeCells count="2">
    <mergeCell ref="A1:C1"/>
    <mergeCell ref="A1386:C1386"/>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Zeros="0" workbookViewId="0">
      <selection activeCell="E26" sqref="E26"/>
    </sheetView>
  </sheetViews>
  <sheetFormatPr defaultColWidth="9" defaultRowHeight="14.25" outlineLevelCol="6"/>
  <cols>
    <col min="1" max="1" width="32.75" style="82" customWidth="1"/>
    <col min="2" max="2" width="16.375" style="82" customWidth="1"/>
    <col min="3" max="3" width="17.125" style="82" customWidth="1"/>
    <col min="4" max="4" width="12.5" style="82" customWidth="1"/>
    <col min="5" max="255" width="9" style="82"/>
    <col min="256" max="256" width="31.625" style="82" customWidth="1"/>
    <col min="257" max="259" width="19.25" style="82" customWidth="1"/>
    <col min="260" max="511" width="9" style="82"/>
    <col min="512" max="512" width="31.625" style="82" customWidth="1"/>
    <col min="513" max="515" width="19.25" style="82" customWidth="1"/>
    <col min="516" max="767" width="9" style="82"/>
    <col min="768" max="768" width="31.625" style="82" customWidth="1"/>
    <col min="769" max="771" width="19.25" style="82" customWidth="1"/>
    <col min="772" max="1023" width="9" style="82"/>
    <col min="1024" max="1024" width="31.625" style="82" customWidth="1"/>
    <col min="1025" max="1027" width="19.25" style="82" customWidth="1"/>
    <col min="1028" max="1279" width="9" style="82"/>
    <col min="1280" max="1280" width="31.625" style="82" customWidth="1"/>
    <col min="1281" max="1283" width="19.25" style="82" customWidth="1"/>
    <col min="1284" max="1535" width="9" style="82"/>
    <col min="1536" max="1536" width="31.625" style="82" customWidth="1"/>
    <col min="1537" max="1539" width="19.25" style="82" customWidth="1"/>
    <col min="1540" max="1791" width="9" style="82"/>
    <col min="1792" max="1792" width="31.625" style="82" customWidth="1"/>
    <col min="1793" max="1795" width="19.25" style="82" customWidth="1"/>
    <col min="1796" max="2047" width="9" style="82"/>
    <col min="2048" max="2048" width="31.625" style="82" customWidth="1"/>
    <col min="2049" max="2051" width="19.25" style="82" customWidth="1"/>
    <col min="2052" max="2303" width="9" style="82"/>
    <col min="2304" max="2304" width="31.625" style="82" customWidth="1"/>
    <col min="2305" max="2307" width="19.25" style="82" customWidth="1"/>
    <col min="2308" max="2559" width="9" style="82"/>
    <col min="2560" max="2560" width="31.625" style="82" customWidth="1"/>
    <col min="2561" max="2563" width="19.25" style="82" customWidth="1"/>
    <col min="2564" max="2815" width="9" style="82"/>
    <col min="2816" max="2816" width="31.625" style="82" customWidth="1"/>
    <col min="2817" max="2819" width="19.25" style="82" customWidth="1"/>
    <col min="2820" max="3071" width="9" style="82"/>
    <col min="3072" max="3072" width="31.625" style="82" customWidth="1"/>
    <col min="3073" max="3075" width="19.25" style="82" customWidth="1"/>
    <col min="3076" max="3327" width="9" style="82"/>
    <col min="3328" max="3328" width="31.625" style="82" customWidth="1"/>
    <col min="3329" max="3331" width="19.25" style="82" customWidth="1"/>
    <col min="3332" max="3583" width="9" style="82"/>
    <col min="3584" max="3584" width="31.625" style="82" customWidth="1"/>
    <col min="3585" max="3587" width="19.25" style="82" customWidth="1"/>
    <col min="3588" max="3839" width="9" style="82"/>
    <col min="3840" max="3840" width="31.625" style="82" customWidth="1"/>
    <col min="3841" max="3843" width="19.25" style="82" customWidth="1"/>
    <col min="3844" max="4095" width="9" style="82"/>
    <col min="4096" max="4096" width="31.625" style="82" customWidth="1"/>
    <col min="4097" max="4099" width="19.25" style="82" customWidth="1"/>
    <col min="4100" max="4351" width="9" style="82"/>
    <col min="4352" max="4352" width="31.625" style="82" customWidth="1"/>
    <col min="4353" max="4355" width="19.25" style="82" customWidth="1"/>
    <col min="4356" max="4607" width="9" style="82"/>
    <col min="4608" max="4608" width="31.625" style="82" customWidth="1"/>
    <col min="4609" max="4611" width="19.25" style="82" customWidth="1"/>
    <col min="4612" max="4863" width="9" style="82"/>
    <col min="4864" max="4864" width="31.625" style="82" customWidth="1"/>
    <col min="4865" max="4867" width="19.25" style="82" customWidth="1"/>
    <col min="4868" max="5119" width="9" style="82"/>
    <col min="5120" max="5120" width="31.625" style="82" customWidth="1"/>
    <col min="5121" max="5123" width="19.25" style="82" customWidth="1"/>
    <col min="5124" max="5375" width="9" style="82"/>
    <col min="5376" max="5376" width="31.625" style="82" customWidth="1"/>
    <col min="5377" max="5379" width="19.25" style="82" customWidth="1"/>
    <col min="5380" max="5631" width="9" style="82"/>
    <col min="5632" max="5632" width="31.625" style="82" customWidth="1"/>
    <col min="5633" max="5635" width="19.25" style="82" customWidth="1"/>
    <col min="5636" max="5887" width="9" style="82"/>
    <col min="5888" max="5888" width="31.625" style="82" customWidth="1"/>
    <col min="5889" max="5891" width="19.25" style="82" customWidth="1"/>
    <col min="5892" max="6143" width="9" style="82"/>
    <col min="6144" max="6144" width="31.625" style="82" customWidth="1"/>
    <col min="6145" max="6147" width="19.25" style="82" customWidth="1"/>
    <col min="6148" max="6399" width="9" style="82"/>
    <col min="6400" max="6400" width="31.625" style="82" customWidth="1"/>
    <col min="6401" max="6403" width="19.25" style="82" customWidth="1"/>
    <col min="6404" max="6655" width="9" style="82"/>
    <col min="6656" max="6656" width="31.625" style="82" customWidth="1"/>
    <col min="6657" max="6659" width="19.25" style="82" customWidth="1"/>
    <col min="6660" max="6911" width="9" style="82"/>
    <col min="6912" max="6912" width="31.625" style="82" customWidth="1"/>
    <col min="6913" max="6915" width="19.25" style="82" customWidth="1"/>
    <col min="6916" max="7167" width="9" style="82"/>
    <col min="7168" max="7168" width="31.625" style="82" customWidth="1"/>
    <col min="7169" max="7171" width="19.25" style="82" customWidth="1"/>
    <col min="7172" max="7423" width="9" style="82"/>
    <col min="7424" max="7424" width="31.625" style="82" customWidth="1"/>
    <col min="7425" max="7427" width="19.25" style="82" customWidth="1"/>
    <col min="7428" max="7679" width="9" style="82"/>
    <col min="7680" max="7680" width="31.625" style="82" customWidth="1"/>
    <col min="7681" max="7683" width="19.25" style="82" customWidth="1"/>
    <col min="7684" max="7935" width="9" style="82"/>
    <col min="7936" max="7936" width="31.625" style="82" customWidth="1"/>
    <col min="7937" max="7939" width="19.25" style="82" customWidth="1"/>
    <col min="7940" max="8191" width="9" style="82"/>
    <col min="8192" max="8192" width="31.625" style="82" customWidth="1"/>
    <col min="8193" max="8195" width="19.25" style="82" customWidth="1"/>
    <col min="8196" max="8447" width="9" style="82"/>
    <col min="8448" max="8448" width="31.625" style="82" customWidth="1"/>
    <col min="8449" max="8451" width="19.25" style="82" customWidth="1"/>
    <col min="8452" max="8703" width="9" style="82"/>
    <col min="8704" max="8704" width="31.625" style="82" customWidth="1"/>
    <col min="8705" max="8707" width="19.25" style="82" customWidth="1"/>
    <col min="8708" max="8959" width="9" style="82"/>
    <col min="8960" max="8960" width="31.625" style="82" customWidth="1"/>
    <col min="8961" max="8963" width="19.25" style="82" customWidth="1"/>
    <col min="8964" max="9215" width="9" style="82"/>
    <col min="9216" max="9216" width="31.625" style="82" customWidth="1"/>
    <col min="9217" max="9219" width="19.25" style="82" customWidth="1"/>
    <col min="9220" max="9471" width="9" style="82"/>
    <col min="9472" max="9472" width="31.625" style="82" customWidth="1"/>
    <col min="9473" max="9475" width="19.25" style="82" customWidth="1"/>
    <col min="9476" max="9727" width="9" style="82"/>
    <col min="9728" max="9728" width="31.625" style="82" customWidth="1"/>
    <col min="9729" max="9731" width="19.25" style="82" customWidth="1"/>
    <col min="9732" max="9983" width="9" style="82"/>
    <col min="9984" max="9984" width="31.625" style="82" customWidth="1"/>
    <col min="9985" max="9987" width="19.25" style="82" customWidth="1"/>
    <col min="9988" max="10239" width="9" style="82"/>
    <col min="10240" max="10240" width="31.625" style="82" customWidth="1"/>
    <col min="10241" max="10243" width="19.25" style="82" customWidth="1"/>
    <col min="10244" max="10495" width="9" style="82"/>
    <col min="10496" max="10496" width="31.625" style="82" customWidth="1"/>
    <col min="10497" max="10499" width="19.25" style="82" customWidth="1"/>
    <col min="10500" max="10751" width="9" style="82"/>
    <col min="10752" max="10752" width="31.625" style="82" customWidth="1"/>
    <col min="10753" max="10755" width="19.25" style="82" customWidth="1"/>
    <col min="10756" max="11007" width="9" style="82"/>
    <col min="11008" max="11008" width="31.625" style="82" customWidth="1"/>
    <col min="11009" max="11011" width="19.25" style="82" customWidth="1"/>
    <col min="11012" max="11263" width="9" style="82"/>
    <col min="11264" max="11264" width="31.625" style="82" customWidth="1"/>
    <col min="11265" max="11267" width="19.25" style="82" customWidth="1"/>
    <col min="11268" max="11519" width="9" style="82"/>
    <col min="11520" max="11520" width="31.625" style="82" customWidth="1"/>
    <col min="11521" max="11523" width="19.25" style="82" customWidth="1"/>
    <col min="11524" max="11775" width="9" style="82"/>
    <col min="11776" max="11776" width="31.625" style="82" customWidth="1"/>
    <col min="11777" max="11779" width="19.25" style="82" customWidth="1"/>
    <col min="11780" max="12031" width="9" style="82"/>
    <col min="12032" max="12032" width="31.625" style="82" customWidth="1"/>
    <col min="12033" max="12035" width="19.25" style="82" customWidth="1"/>
    <col min="12036" max="12287" width="9" style="82"/>
    <col min="12288" max="12288" width="31.625" style="82" customWidth="1"/>
    <col min="12289" max="12291" width="19.25" style="82" customWidth="1"/>
    <col min="12292" max="12543" width="9" style="82"/>
    <col min="12544" max="12544" width="31.625" style="82" customWidth="1"/>
    <col min="12545" max="12547" width="19.25" style="82" customWidth="1"/>
    <col min="12548" max="12799" width="9" style="82"/>
    <col min="12800" max="12800" width="31.625" style="82" customWidth="1"/>
    <col min="12801" max="12803" width="19.25" style="82" customWidth="1"/>
    <col min="12804" max="13055" width="9" style="82"/>
    <col min="13056" max="13056" width="31.625" style="82" customWidth="1"/>
    <col min="13057" max="13059" width="19.25" style="82" customWidth="1"/>
    <col min="13060" max="13311" width="9" style="82"/>
    <col min="13312" max="13312" width="31.625" style="82" customWidth="1"/>
    <col min="13313" max="13315" width="19.25" style="82" customWidth="1"/>
    <col min="13316" max="13567" width="9" style="82"/>
    <col min="13568" max="13568" width="31.625" style="82" customWidth="1"/>
    <col min="13569" max="13571" width="19.25" style="82" customWidth="1"/>
    <col min="13572" max="13823" width="9" style="82"/>
    <col min="13824" max="13824" width="31.625" style="82" customWidth="1"/>
    <col min="13825" max="13827" width="19.25" style="82" customWidth="1"/>
    <col min="13828" max="14079" width="9" style="82"/>
    <col min="14080" max="14080" width="31.625" style="82" customWidth="1"/>
    <col min="14081" max="14083" width="19.25" style="82" customWidth="1"/>
    <col min="14084" max="14335" width="9" style="82"/>
    <col min="14336" max="14336" width="31.625" style="82" customWidth="1"/>
    <col min="14337" max="14339" width="19.25" style="82" customWidth="1"/>
    <col min="14340" max="14591" width="9" style="82"/>
    <col min="14592" max="14592" width="31.625" style="82" customWidth="1"/>
    <col min="14593" max="14595" width="19.25" style="82" customWidth="1"/>
    <col min="14596" max="14847" width="9" style="82"/>
    <col min="14848" max="14848" width="31.625" style="82" customWidth="1"/>
    <col min="14849" max="14851" width="19.25" style="82" customWidth="1"/>
    <col min="14852" max="15103" width="9" style="82"/>
    <col min="15104" max="15104" width="31.625" style="82" customWidth="1"/>
    <col min="15105" max="15107" width="19.25" style="82" customWidth="1"/>
    <col min="15108" max="15359" width="9" style="82"/>
    <col min="15360" max="15360" width="31.625" style="82" customWidth="1"/>
    <col min="15361" max="15363" width="19.25" style="82" customWidth="1"/>
    <col min="15364" max="15615" width="9" style="82"/>
    <col min="15616" max="15616" width="31.625" style="82" customWidth="1"/>
    <col min="15617" max="15619" width="19.25" style="82" customWidth="1"/>
    <col min="15620" max="15871" width="9" style="82"/>
    <col min="15872" max="15872" width="31.625" style="82" customWidth="1"/>
    <col min="15873" max="15875" width="19.25" style="82" customWidth="1"/>
    <col min="15876" max="16127" width="9" style="82"/>
    <col min="16128" max="16128" width="31.625" style="82" customWidth="1"/>
    <col min="16129" max="16131" width="19.25" style="82" customWidth="1"/>
    <col min="16132" max="16384" width="9" style="82"/>
  </cols>
  <sheetData>
    <row r="1" ht="39.75" customHeight="1" spans="1:4">
      <c r="A1" s="326" t="s">
        <v>1226</v>
      </c>
      <c r="B1" s="326"/>
      <c r="C1" s="326"/>
      <c r="D1" s="326"/>
    </row>
    <row r="2" ht="21" customHeight="1" spans="1:4">
      <c r="A2" s="305"/>
      <c r="B2" s="305"/>
      <c r="C2" s="305"/>
      <c r="D2" s="306" t="s">
        <v>54</v>
      </c>
    </row>
    <row r="3" ht="29.25" customHeight="1" spans="1:4">
      <c r="A3" s="184" t="s">
        <v>55</v>
      </c>
      <c r="B3" s="185" t="s">
        <v>1227</v>
      </c>
      <c r="C3" s="185" t="s">
        <v>1228</v>
      </c>
      <c r="D3" s="160" t="s">
        <v>58</v>
      </c>
    </row>
    <row r="4" ht="21" customHeight="1" spans="1:4">
      <c r="A4" s="184" t="s">
        <v>1229</v>
      </c>
      <c r="B4" s="327">
        <f>SUM(B5:B13)</f>
        <v>168668</v>
      </c>
      <c r="C4" s="327">
        <f>SUM(C5:C13)</f>
        <v>351524</v>
      </c>
      <c r="D4" s="328">
        <f>C4/B4*100</f>
        <v>208.4</v>
      </c>
    </row>
    <row r="5" ht="21" customHeight="1" spans="1:4">
      <c r="A5" s="329" t="s">
        <v>1230</v>
      </c>
      <c r="B5" s="330">
        <v>63984</v>
      </c>
      <c r="C5" s="330">
        <v>69941</v>
      </c>
      <c r="D5" s="328">
        <f t="shared" ref="D5:D13" si="0">C5/B5*100</f>
        <v>109.3</v>
      </c>
    </row>
    <row r="6" ht="21" customHeight="1" spans="1:4">
      <c r="A6" s="329" t="s">
        <v>1231</v>
      </c>
      <c r="B6" s="330">
        <v>26460</v>
      </c>
      <c r="C6" s="330">
        <v>35078</v>
      </c>
      <c r="D6" s="328">
        <f t="shared" si="0"/>
        <v>132.6</v>
      </c>
    </row>
    <row r="7" ht="21" customHeight="1" spans="1:4">
      <c r="A7" s="329" t="s">
        <v>1232</v>
      </c>
      <c r="B7" s="330">
        <v>42234</v>
      </c>
      <c r="C7" s="330">
        <v>41756</v>
      </c>
      <c r="D7" s="328">
        <f t="shared" si="0"/>
        <v>98.9</v>
      </c>
    </row>
    <row r="8" ht="21" customHeight="1" spans="1:4">
      <c r="A8" s="329" t="s">
        <v>1233</v>
      </c>
      <c r="B8" s="330">
        <v>149</v>
      </c>
      <c r="C8" s="330">
        <v>54343</v>
      </c>
      <c r="D8" s="328">
        <f t="shared" si="0"/>
        <v>36471.8</v>
      </c>
    </row>
    <row r="9" ht="21" customHeight="1" spans="1:4">
      <c r="A9" s="329" t="s">
        <v>1234</v>
      </c>
      <c r="B9" s="330"/>
      <c r="C9" s="330"/>
      <c r="D9" s="328"/>
    </row>
    <row r="10" ht="21" customHeight="1" spans="1:4">
      <c r="A10" s="329" t="s">
        <v>1235</v>
      </c>
      <c r="B10" s="330">
        <v>22027</v>
      </c>
      <c r="C10" s="330">
        <v>2570</v>
      </c>
      <c r="D10" s="328">
        <f t="shared" si="0"/>
        <v>11.7</v>
      </c>
    </row>
    <row r="11" ht="21" customHeight="1" spans="1:4">
      <c r="A11" s="329" t="s">
        <v>1236</v>
      </c>
      <c r="B11" s="330">
        <v>9516</v>
      </c>
      <c r="C11" s="330">
        <v>22299</v>
      </c>
      <c r="D11" s="328">
        <f t="shared" si="0"/>
        <v>234.3</v>
      </c>
    </row>
    <row r="12" ht="21" customHeight="1" spans="1:4">
      <c r="A12" s="329" t="s">
        <v>1237</v>
      </c>
      <c r="B12" s="330">
        <v>30</v>
      </c>
      <c r="C12" s="330">
        <v>125133</v>
      </c>
      <c r="D12" s="328">
        <f t="shared" si="0"/>
        <v>417110</v>
      </c>
    </row>
    <row r="13" ht="21" customHeight="1" spans="1:4">
      <c r="A13" s="329" t="s">
        <v>1238</v>
      </c>
      <c r="B13" s="330">
        <v>4268</v>
      </c>
      <c r="C13" s="330">
        <v>404</v>
      </c>
      <c r="D13" s="328">
        <f t="shared" si="0"/>
        <v>9.5</v>
      </c>
    </row>
    <row r="14" ht="61.5" customHeight="1" spans="1:4">
      <c r="A14" s="325" t="s">
        <v>1239</v>
      </c>
      <c r="B14" s="325"/>
      <c r="C14" s="325"/>
      <c r="D14" s="325"/>
    </row>
    <row r="18" spans="7:7">
      <c r="G18" s="1"/>
    </row>
  </sheetData>
  <mergeCells count="3">
    <mergeCell ref="A1:D1"/>
    <mergeCell ref="A2:C2"/>
    <mergeCell ref="A14:D14"/>
  </mergeCells>
  <printOptions horizontalCentered="1"/>
  <pageMargins left="0.668055555555556" right="0.629166666666667" top="0.55" bottom="0.432638888888889" header="0.313888888888889" footer="0.15625"/>
  <pageSetup paperSize="9" firstPageNumber="36" orientation="portrait" useFirstPageNumber="1"/>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8"/>
  <sheetViews>
    <sheetView showZeros="0" workbookViewId="0">
      <selection activeCell="C44" sqref="C44"/>
    </sheetView>
  </sheetViews>
  <sheetFormatPr defaultColWidth="9" defaultRowHeight="14.25" outlineLevelCol="4"/>
  <cols>
    <col min="1" max="1" width="37" style="1" customWidth="1"/>
    <col min="2" max="3" width="16.125" style="1" customWidth="1"/>
    <col min="4" max="4" width="15.25" style="1" customWidth="1"/>
    <col min="5" max="255" width="9" style="1"/>
    <col min="256" max="256" width="30.125" style="1" customWidth="1"/>
    <col min="257" max="259" width="21.125" style="1" customWidth="1"/>
    <col min="260" max="511" width="9" style="1"/>
    <col min="512" max="512" width="30.125" style="1" customWidth="1"/>
    <col min="513" max="515" width="21.125" style="1" customWidth="1"/>
    <col min="516" max="767" width="9" style="1"/>
    <col min="768" max="768" width="30.125" style="1" customWidth="1"/>
    <col min="769" max="771" width="21.125" style="1" customWidth="1"/>
    <col min="772" max="1023" width="9" style="1"/>
    <col min="1024" max="1024" width="30.125" style="1" customWidth="1"/>
    <col min="1025" max="1027" width="21.125" style="1" customWidth="1"/>
    <col min="1028" max="1279" width="9" style="1"/>
    <col min="1280" max="1280" width="30.125" style="1" customWidth="1"/>
    <col min="1281" max="1283" width="21.125" style="1" customWidth="1"/>
    <col min="1284" max="1535" width="9" style="1"/>
    <col min="1536" max="1536" width="30.125" style="1" customWidth="1"/>
    <col min="1537" max="1539" width="21.125" style="1" customWidth="1"/>
    <col min="1540" max="1791" width="9" style="1"/>
    <col min="1792" max="1792" width="30.125" style="1" customWidth="1"/>
    <col min="1793" max="1795" width="21.125" style="1" customWidth="1"/>
    <col min="1796" max="2047" width="9" style="1"/>
    <col min="2048" max="2048" width="30.125" style="1" customWidth="1"/>
    <col min="2049" max="2051" width="21.125" style="1" customWidth="1"/>
    <col min="2052" max="2303" width="9" style="1"/>
    <col min="2304" max="2304" width="30.125" style="1" customWidth="1"/>
    <col min="2305" max="2307" width="21.125" style="1" customWidth="1"/>
    <col min="2308" max="2559" width="9" style="1"/>
    <col min="2560" max="2560" width="30.125" style="1" customWidth="1"/>
    <col min="2561" max="2563" width="21.125" style="1" customWidth="1"/>
    <col min="2564" max="2815" width="9" style="1"/>
    <col min="2816" max="2816" width="30.125" style="1" customWidth="1"/>
    <col min="2817" max="2819" width="21.125" style="1" customWidth="1"/>
    <col min="2820" max="3071" width="9" style="1"/>
    <col min="3072" max="3072" width="30.125" style="1" customWidth="1"/>
    <col min="3073" max="3075" width="21.125" style="1" customWidth="1"/>
    <col min="3076" max="3327" width="9" style="1"/>
    <col min="3328" max="3328" width="30.125" style="1" customWidth="1"/>
    <col min="3329" max="3331" width="21.125" style="1" customWidth="1"/>
    <col min="3332" max="3583" width="9" style="1"/>
    <col min="3584" max="3584" width="30.125" style="1" customWidth="1"/>
    <col min="3585" max="3587" width="21.125" style="1" customWidth="1"/>
    <col min="3588" max="3839" width="9" style="1"/>
    <col min="3840" max="3840" width="30.125" style="1" customWidth="1"/>
    <col min="3841" max="3843" width="21.125" style="1" customWidth="1"/>
    <col min="3844" max="4095" width="9" style="1"/>
    <col min="4096" max="4096" width="30.125" style="1" customWidth="1"/>
    <col min="4097" max="4099" width="21.125" style="1" customWidth="1"/>
    <col min="4100" max="4351" width="9" style="1"/>
    <col min="4352" max="4352" width="30.125" style="1" customWidth="1"/>
    <col min="4353" max="4355" width="21.125" style="1" customWidth="1"/>
    <col min="4356" max="4607" width="9" style="1"/>
    <col min="4608" max="4608" width="30.125" style="1" customWidth="1"/>
    <col min="4609" max="4611" width="21.125" style="1" customWidth="1"/>
    <col min="4612" max="4863" width="9" style="1"/>
    <col min="4864" max="4864" width="30.125" style="1" customWidth="1"/>
    <col min="4865" max="4867" width="21.125" style="1" customWidth="1"/>
    <col min="4868" max="5119" width="9" style="1"/>
    <col min="5120" max="5120" width="30.125" style="1" customWidth="1"/>
    <col min="5121" max="5123" width="21.125" style="1" customWidth="1"/>
    <col min="5124" max="5375" width="9" style="1"/>
    <col min="5376" max="5376" width="30.125" style="1" customWidth="1"/>
    <col min="5377" max="5379" width="21.125" style="1" customWidth="1"/>
    <col min="5380" max="5631" width="9" style="1"/>
    <col min="5632" max="5632" width="30.125" style="1" customWidth="1"/>
    <col min="5633" max="5635" width="21.125" style="1" customWidth="1"/>
    <col min="5636" max="5887" width="9" style="1"/>
    <col min="5888" max="5888" width="30.125" style="1" customWidth="1"/>
    <col min="5889" max="5891" width="21.125" style="1" customWidth="1"/>
    <col min="5892" max="6143" width="9" style="1"/>
    <col min="6144" max="6144" width="30.125" style="1" customWidth="1"/>
    <col min="6145" max="6147" width="21.125" style="1" customWidth="1"/>
    <col min="6148" max="6399" width="9" style="1"/>
    <col min="6400" max="6400" width="30.125" style="1" customWidth="1"/>
    <col min="6401" max="6403" width="21.125" style="1" customWidth="1"/>
    <col min="6404" max="6655" width="9" style="1"/>
    <col min="6656" max="6656" width="30.125" style="1" customWidth="1"/>
    <col min="6657" max="6659" width="21.125" style="1" customWidth="1"/>
    <col min="6660" max="6911" width="9" style="1"/>
    <col min="6912" max="6912" width="30.125" style="1" customWidth="1"/>
    <col min="6913" max="6915" width="21.125" style="1" customWidth="1"/>
    <col min="6916" max="7167" width="9" style="1"/>
    <col min="7168" max="7168" width="30.125" style="1" customWidth="1"/>
    <col min="7169" max="7171" width="21.125" style="1" customWidth="1"/>
    <col min="7172" max="7423" width="9" style="1"/>
    <col min="7424" max="7424" width="30.125" style="1" customWidth="1"/>
    <col min="7425" max="7427" width="21.125" style="1" customWidth="1"/>
    <col min="7428" max="7679" width="9" style="1"/>
    <col min="7680" max="7680" width="30.125" style="1" customWidth="1"/>
    <col min="7681" max="7683" width="21.125" style="1" customWidth="1"/>
    <col min="7684" max="7935" width="9" style="1"/>
    <col min="7936" max="7936" width="30.125" style="1" customWidth="1"/>
    <col min="7937" max="7939" width="21.125" style="1" customWidth="1"/>
    <col min="7940" max="8191" width="9" style="1"/>
    <col min="8192" max="8192" width="30.125" style="1" customWidth="1"/>
    <col min="8193" max="8195" width="21.125" style="1" customWidth="1"/>
    <col min="8196" max="8447" width="9" style="1"/>
    <col min="8448" max="8448" width="30.125" style="1" customWidth="1"/>
    <col min="8449" max="8451" width="21.125" style="1" customWidth="1"/>
    <col min="8452" max="8703" width="9" style="1"/>
    <col min="8704" max="8704" width="30.125" style="1" customWidth="1"/>
    <col min="8705" max="8707" width="21.125" style="1" customWidth="1"/>
    <col min="8708" max="8959" width="9" style="1"/>
    <col min="8960" max="8960" width="30.125" style="1" customWidth="1"/>
    <col min="8961" max="8963" width="21.125" style="1" customWidth="1"/>
    <col min="8964" max="9215" width="9" style="1"/>
    <col min="9216" max="9216" width="30.125" style="1" customWidth="1"/>
    <col min="9217" max="9219" width="21.125" style="1" customWidth="1"/>
    <col min="9220" max="9471" width="9" style="1"/>
    <col min="9472" max="9472" width="30.125" style="1" customWidth="1"/>
    <col min="9473" max="9475" width="21.125" style="1" customWidth="1"/>
    <col min="9476" max="9727" width="9" style="1"/>
    <col min="9728" max="9728" width="30.125" style="1" customWidth="1"/>
    <col min="9729" max="9731" width="21.125" style="1" customWidth="1"/>
    <col min="9732" max="9983" width="9" style="1"/>
    <col min="9984" max="9984" width="30.125" style="1" customWidth="1"/>
    <col min="9985" max="9987" width="21.125" style="1" customWidth="1"/>
    <col min="9988" max="10239" width="9" style="1"/>
    <col min="10240" max="10240" width="30.125" style="1" customWidth="1"/>
    <col min="10241" max="10243" width="21.125" style="1" customWidth="1"/>
    <col min="10244" max="10495" width="9" style="1"/>
    <col min="10496" max="10496" width="30.125" style="1" customWidth="1"/>
    <col min="10497" max="10499" width="21.125" style="1" customWidth="1"/>
    <col min="10500" max="10751" width="9" style="1"/>
    <col min="10752" max="10752" width="30.125" style="1" customWidth="1"/>
    <col min="10753" max="10755" width="21.125" style="1" customWidth="1"/>
    <col min="10756" max="11007" width="9" style="1"/>
    <col min="11008" max="11008" width="30.125" style="1" customWidth="1"/>
    <col min="11009" max="11011" width="21.125" style="1" customWidth="1"/>
    <col min="11012" max="11263" width="9" style="1"/>
    <col min="11264" max="11264" width="30.125" style="1" customWidth="1"/>
    <col min="11265" max="11267" width="21.125" style="1" customWidth="1"/>
    <col min="11268" max="11519" width="9" style="1"/>
    <col min="11520" max="11520" width="30.125" style="1" customWidth="1"/>
    <col min="11521" max="11523" width="21.125" style="1" customWidth="1"/>
    <col min="11524" max="11775" width="9" style="1"/>
    <col min="11776" max="11776" width="30.125" style="1" customWidth="1"/>
    <col min="11777" max="11779" width="21.125" style="1" customWidth="1"/>
    <col min="11780" max="12031" width="9" style="1"/>
    <col min="12032" max="12032" width="30.125" style="1" customWidth="1"/>
    <col min="12033" max="12035" width="21.125" style="1" customWidth="1"/>
    <col min="12036" max="12287" width="9" style="1"/>
    <col min="12288" max="12288" width="30.125" style="1" customWidth="1"/>
    <col min="12289" max="12291" width="21.125" style="1" customWidth="1"/>
    <col min="12292" max="12543" width="9" style="1"/>
    <col min="12544" max="12544" width="30.125" style="1" customWidth="1"/>
    <col min="12545" max="12547" width="21.125" style="1" customWidth="1"/>
    <col min="12548" max="12799" width="9" style="1"/>
    <col min="12800" max="12800" width="30.125" style="1" customWidth="1"/>
    <col min="12801" max="12803" width="21.125" style="1" customWidth="1"/>
    <col min="12804" max="13055" width="9" style="1"/>
    <col min="13056" max="13056" width="30.125" style="1" customWidth="1"/>
    <col min="13057" max="13059" width="21.125" style="1" customWidth="1"/>
    <col min="13060" max="13311" width="9" style="1"/>
    <col min="13312" max="13312" width="30.125" style="1" customWidth="1"/>
    <col min="13313" max="13315" width="21.125" style="1" customWidth="1"/>
    <col min="13316" max="13567" width="9" style="1"/>
    <col min="13568" max="13568" width="30.125" style="1" customWidth="1"/>
    <col min="13569" max="13571" width="21.125" style="1" customWidth="1"/>
    <col min="13572" max="13823" width="9" style="1"/>
    <col min="13824" max="13824" width="30.125" style="1" customWidth="1"/>
    <col min="13825" max="13827" width="21.125" style="1" customWidth="1"/>
    <col min="13828" max="14079" width="9" style="1"/>
    <col min="14080" max="14080" width="30.125" style="1" customWidth="1"/>
    <col min="14081" max="14083" width="21.125" style="1" customWidth="1"/>
    <col min="14084" max="14335" width="9" style="1"/>
    <col min="14336" max="14336" width="30.125" style="1" customWidth="1"/>
    <col min="14337" max="14339" width="21.125" style="1" customWidth="1"/>
    <col min="14340" max="14591" width="9" style="1"/>
    <col min="14592" max="14592" width="30.125" style="1" customWidth="1"/>
    <col min="14593" max="14595" width="21.125" style="1" customWidth="1"/>
    <col min="14596" max="14847" width="9" style="1"/>
    <col min="14848" max="14848" width="30.125" style="1" customWidth="1"/>
    <col min="14849" max="14851" width="21.125" style="1" customWidth="1"/>
    <col min="14852" max="15103" width="9" style="1"/>
    <col min="15104" max="15104" width="30.125" style="1" customWidth="1"/>
    <col min="15105" max="15107" width="21.125" style="1" customWidth="1"/>
    <col min="15108" max="15359" width="9" style="1"/>
    <col min="15360" max="15360" width="30.125" style="1" customWidth="1"/>
    <col min="15361" max="15363" width="21.125" style="1" customWidth="1"/>
    <col min="15364" max="15615" width="9" style="1"/>
    <col min="15616" max="15616" width="30.125" style="1" customWidth="1"/>
    <col min="15617" max="15619" width="21.125" style="1" customWidth="1"/>
    <col min="15620" max="15871" width="9" style="1"/>
    <col min="15872" max="15872" width="30.125" style="1" customWidth="1"/>
    <col min="15873" max="15875" width="21.125" style="1" customWidth="1"/>
    <col min="15876" max="16127" width="9" style="1"/>
    <col min="16128" max="16128" width="30.125" style="1" customWidth="1"/>
    <col min="16129" max="16131" width="21.125" style="1" customWidth="1"/>
    <col min="16132" max="16384" width="9" style="1"/>
  </cols>
  <sheetData>
    <row r="1" ht="33" customHeight="1" spans="1:4">
      <c r="A1" s="304" t="s">
        <v>1240</v>
      </c>
      <c r="B1" s="304"/>
      <c r="C1" s="304"/>
      <c r="D1" s="304"/>
    </row>
    <row r="2" spans="1:4">
      <c r="A2" s="305"/>
      <c r="B2" s="305"/>
      <c r="C2" s="305"/>
      <c r="D2" s="306" t="s">
        <v>54</v>
      </c>
    </row>
    <row r="3" ht="29.25" customHeight="1" spans="1:4">
      <c r="A3" s="307" t="s">
        <v>1241</v>
      </c>
      <c r="B3" s="308" t="s">
        <v>1227</v>
      </c>
      <c r="C3" s="309" t="s">
        <v>1228</v>
      </c>
      <c r="D3" s="309" t="s">
        <v>58</v>
      </c>
    </row>
    <row r="4" ht="29.25" customHeight="1" spans="1:4">
      <c r="A4" s="310"/>
      <c r="B4" s="311"/>
      <c r="C4" s="312"/>
      <c r="D4" s="312"/>
    </row>
    <row r="5" ht="27" customHeight="1" spans="1:4">
      <c r="A5" s="313" t="s">
        <v>1242</v>
      </c>
      <c r="B5" s="314">
        <f>B6+B16+B44+B83+B99</f>
        <v>89323</v>
      </c>
      <c r="C5" s="314">
        <f>C6+C16+C44+C83+C99</f>
        <v>106382</v>
      </c>
      <c r="D5" s="315">
        <v>125.2</v>
      </c>
    </row>
    <row r="6" s="303" customFormat="1" ht="18.75" customHeight="1" spans="1:4">
      <c r="A6" s="316" t="s">
        <v>1243</v>
      </c>
      <c r="B6" s="317">
        <v>64698</v>
      </c>
      <c r="C6" s="317">
        <f>SUM(C7:C15)</f>
        <v>69941</v>
      </c>
      <c r="D6" s="318">
        <v>129.5</v>
      </c>
    </row>
    <row r="7" ht="18.75" customHeight="1" spans="1:4">
      <c r="A7" s="319" t="s">
        <v>1244</v>
      </c>
      <c r="B7" s="320"/>
      <c r="C7" s="320">
        <v>23096</v>
      </c>
      <c r="D7" s="321">
        <v>104.5</v>
      </c>
    </row>
    <row r="8" ht="18.75" customHeight="1" spans="1:4">
      <c r="A8" s="319" t="s">
        <v>1245</v>
      </c>
      <c r="B8" s="320"/>
      <c r="C8" s="320">
        <v>13254</v>
      </c>
      <c r="D8" s="321">
        <v>84.3</v>
      </c>
    </row>
    <row r="9" ht="18.75" customHeight="1" spans="1:4">
      <c r="A9" s="319" t="s">
        <v>1246</v>
      </c>
      <c r="B9" s="320"/>
      <c r="C9" s="320">
        <v>6645</v>
      </c>
      <c r="D9" s="321">
        <v>829.4</v>
      </c>
    </row>
    <row r="10" ht="18.75" customHeight="1" spans="1:4">
      <c r="A10" s="319" t="s">
        <v>1247</v>
      </c>
      <c r="B10" s="320"/>
      <c r="C10" s="320">
        <v>8765</v>
      </c>
      <c r="D10" s="321">
        <v>37.7</v>
      </c>
    </row>
    <row r="11" ht="18.75" customHeight="1" spans="1:4">
      <c r="A11" s="319" t="s">
        <v>1248</v>
      </c>
      <c r="B11" s="320"/>
      <c r="C11" s="320">
        <v>124</v>
      </c>
      <c r="D11" s="321">
        <v>0</v>
      </c>
    </row>
    <row r="12" ht="18.75" customHeight="1" spans="1:4">
      <c r="A12" s="319" t="s">
        <v>1249</v>
      </c>
      <c r="B12" s="320"/>
      <c r="C12" s="320">
        <v>5911</v>
      </c>
      <c r="D12" s="321">
        <v>152.5</v>
      </c>
    </row>
    <row r="13" ht="18.75" customHeight="1" spans="1:4">
      <c r="A13" s="319" t="s">
        <v>1250</v>
      </c>
      <c r="B13" s="320"/>
      <c r="C13" s="320">
        <v>3859</v>
      </c>
      <c r="D13" s="321">
        <v>0</v>
      </c>
    </row>
    <row r="14" ht="18.75" customHeight="1" spans="1:4">
      <c r="A14" s="319" t="s">
        <v>1251</v>
      </c>
      <c r="B14" s="320"/>
      <c r="C14" s="320">
        <v>140</v>
      </c>
      <c r="D14" s="321">
        <v>0</v>
      </c>
    </row>
    <row r="15" ht="18.75" customHeight="1" spans="1:4">
      <c r="A15" s="319" t="s">
        <v>1252</v>
      </c>
      <c r="B15" s="320"/>
      <c r="C15" s="320">
        <v>8147</v>
      </c>
      <c r="D15" s="321">
        <v>0</v>
      </c>
    </row>
    <row r="16" s="303" customFormat="1" ht="18.75" customHeight="1" spans="1:4">
      <c r="A16" s="316" t="s">
        <v>1253</v>
      </c>
      <c r="B16" s="317">
        <v>6198</v>
      </c>
      <c r="C16" s="317">
        <f>SUM(C17:C43)</f>
        <v>10912</v>
      </c>
      <c r="D16" s="318">
        <v>92.6</v>
      </c>
    </row>
    <row r="17" ht="18.75" customHeight="1" spans="1:4">
      <c r="A17" s="319" t="s">
        <v>1254</v>
      </c>
      <c r="B17" s="320"/>
      <c r="C17" s="320">
        <v>2455</v>
      </c>
      <c r="D17" s="321">
        <v>0</v>
      </c>
    </row>
    <row r="18" ht="18.75" customHeight="1" spans="1:4">
      <c r="A18" s="319" t="s">
        <v>1255</v>
      </c>
      <c r="B18" s="320"/>
      <c r="C18" s="320">
        <v>291</v>
      </c>
      <c r="D18" s="321">
        <v>0</v>
      </c>
    </row>
    <row r="19" ht="18.75" customHeight="1" spans="1:4">
      <c r="A19" s="319" t="s">
        <v>1256</v>
      </c>
      <c r="B19" s="320"/>
      <c r="C19" s="320">
        <v>34</v>
      </c>
      <c r="D19" s="321">
        <v>0</v>
      </c>
    </row>
    <row r="20" ht="18.75" customHeight="1" spans="1:4">
      <c r="A20" s="319" t="s">
        <v>1257</v>
      </c>
      <c r="B20" s="320"/>
      <c r="C20" s="320">
        <v>19</v>
      </c>
      <c r="D20" s="321">
        <v>0</v>
      </c>
    </row>
    <row r="21" ht="18.75" customHeight="1" spans="1:4">
      <c r="A21" s="319" t="s">
        <v>1258</v>
      </c>
      <c r="B21" s="320"/>
      <c r="C21" s="320">
        <v>119</v>
      </c>
      <c r="D21" s="321">
        <v>0</v>
      </c>
    </row>
    <row r="22" ht="18.75" customHeight="1" spans="1:4">
      <c r="A22" s="319" t="s">
        <v>1259</v>
      </c>
      <c r="B22" s="320"/>
      <c r="C22" s="320">
        <v>609</v>
      </c>
      <c r="D22" s="321">
        <v>0</v>
      </c>
    </row>
    <row r="23" ht="18.75" customHeight="1" spans="1:4">
      <c r="A23" s="319" t="s">
        <v>1260</v>
      </c>
      <c r="B23" s="320"/>
      <c r="C23" s="320">
        <v>376</v>
      </c>
      <c r="D23" s="321">
        <v>0</v>
      </c>
    </row>
    <row r="24" ht="18.75" customHeight="1" spans="1:4">
      <c r="A24" s="319" t="s">
        <v>1261</v>
      </c>
      <c r="B24" s="320"/>
      <c r="C24" s="320">
        <v>0</v>
      </c>
      <c r="D24" s="321">
        <v>0</v>
      </c>
    </row>
    <row r="25" ht="18.75" customHeight="1" spans="1:4">
      <c r="A25" s="319" t="s">
        <v>1262</v>
      </c>
      <c r="B25" s="320"/>
      <c r="C25" s="320">
        <v>0</v>
      </c>
      <c r="D25" s="321">
        <v>256.6</v>
      </c>
    </row>
    <row r="26" ht="18.75" customHeight="1" spans="1:4">
      <c r="A26" s="319" t="s">
        <v>1263</v>
      </c>
      <c r="B26" s="320"/>
      <c r="C26" s="320">
        <v>556</v>
      </c>
      <c r="D26" s="321">
        <v>0</v>
      </c>
    </row>
    <row r="27" ht="18.75" customHeight="1" spans="1:4">
      <c r="A27" s="319" t="s">
        <v>1264</v>
      </c>
      <c r="B27" s="320"/>
      <c r="C27" s="320">
        <v>31</v>
      </c>
      <c r="D27" s="321">
        <v>0</v>
      </c>
    </row>
    <row r="28" ht="18.75" customHeight="1" spans="1:4">
      <c r="A28" s="319" t="s">
        <v>1265</v>
      </c>
      <c r="B28" s="320"/>
      <c r="C28" s="320">
        <v>1261</v>
      </c>
      <c r="D28" s="321">
        <v>0</v>
      </c>
    </row>
    <row r="29" ht="18.75" customHeight="1" spans="1:4">
      <c r="A29" s="319" t="s">
        <v>1266</v>
      </c>
      <c r="B29" s="320"/>
      <c r="C29" s="320">
        <v>38</v>
      </c>
      <c r="D29" s="321">
        <v>0</v>
      </c>
    </row>
    <row r="30" ht="18.75" customHeight="1" spans="1:4">
      <c r="A30" s="319" t="s">
        <v>1267</v>
      </c>
      <c r="B30" s="320"/>
      <c r="C30" s="320">
        <v>104</v>
      </c>
      <c r="D30" s="321">
        <v>0</v>
      </c>
    </row>
    <row r="31" ht="18.75" customHeight="1" spans="1:4">
      <c r="A31" s="319" t="s">
        <v>1268</v>
      </c>
      <c r="B31" s="320"/>
      <c r="C31" s="320">
        <v>167</v>
      </c>
      <c r="D31" s="321">
        <v>0</v>
      </c>
    </row>
    <row r="32" ht="18.75" customHeight="1" spans="1:4">
      <c r="A32" s="319" t="s">
        <v>1269</v>
      </c>
      <c r="B32" s="320"/>
      <c r="C32" s="320">
        <v>175</v>
      </c>
      <c r="D32" s="321">
        <v>0</v>
      </c>
    </row>
    <row r="33" ht="18.75" customHeight="1" spans="1:4">
      <c r="A33" s="319" t="s">
        <v>1270</v>
      </c>
      <c r="B33" s="320"/>
      <c r="C33" s="320">
        <v>236</v>
      </c>
      <c r="D33" s="321">
        <v>0</v>
      </c>
    </row>
    <row r="34" ht="18.75" customHeight="1" spans="1:4">
      <c r="A34" s="319" t="s">
        <v>1271</v>
      </c>
      <c r="B34" s="320"/>
      <c r="C34" s="320">
        <v>11</v>
      </c>
      <c r="D34" s="321">
        <v>0</v>
      </c>
    </row>
    <row r="35" ht="18.75" customHeight="1" spans="1:4">
      <c r="A35" s="319" t="s">
        <v>1272</v>
      </c>
      <c r="B35" s="320"/>
      <c r="C35" s="320">
        <v>0</v>
      </c>
      <c r="D35" s="321">
        <v>0</v>
      </c>
    </row>
    <row r="36" ht="18.75" customHeight="1" spans="1:4">
      <c r="A36" s="319" t="s">
        <v>1273</v>
      </c>
      <c r="B36" s="320"/>
      <c r="C36" s="320">
        <v>932</v>
      </c>
      <c r="D36" s="321">
        <v>0</v>
      </c>
    </row>
    <row r="37" ht="18.75" customHeight="1" spans="1:4">
      <c r="A37" s="319" t="s">
        <v>1274</v>
      </c>
      <c r="B37" s="320"/>
      <c r="C37" s="320">
        <v>1054</v>
      </c>
      <c r="D37" s="321">
        <v>0</v>
      </c>
    </row>
    <row r="38" ht="18.75" customHeight="1" spans="1:4">
      <c r="A38" s="319" t="s">
        <v>1275</v>
      </c>
      <c r="B38" s="320"/>
      <c r="C38" s="320">
        <v>394</v>
      </c>
      <c r="D38" s="321">
        <v>0</v>
      </c>
    </row>
    <row r="39" ht="18.75" customHeight="1" spans="1:4">
      <c r="A39" s="319" t="s">
        <v>1276</v>
      </c>
      <c r="B39" s="320"/>
      <c r="C39" s="320">
        <v>0</v>
      </c>
      <c r="D39" s="321">
        <v>0</v>
      </c>
    </row>
    <row r="40" ht="18.75" customHeight="1" spans="1:4">
      <c r="A40" s="319" t="s">
        <v>1277</v>
      </c>
      <c r="B40" s="320"/>
      <c r="C40" s="320">
        <v>468</v>
      </c>
      <c r="D40" s="321">
        <v>194.4</v>
      </c>
    </row>
    <row r="41" ht="18.75" customHeight="1" spans="1:4">
      <c r="A41" s="319" t="s">
        <v>1278</v>
      </c>
      <c r="B41" s="320"/>
      <c r="C41" s="320">
        <v>508</v>
      </c>
      <c r="D41" s="321">
        <v>0</v>
      </c>
    </row>
    <row r="42" ht="18.75" customHeight="1" spans="1:4">
      <c r="A42" s="319" t="s">
        <v>1279</v>
      </c>
      <c r="B42" s="320"/>
      <c r="C42" s="320">
        <v>0</v>
      </c>
      <c r="D42" s="321">
        <v>0</v>
      </c>
    </row>
    <row r="43" ht="18.75" customHeight="1" spans="1:4">
      <c r="A43" s="319" t="s">
        <v>1280</v>
      </c>
      <c r="B43" s="320"/>
      <c r="C43" s="320">
        <v>1074</v>
      </c>
      <c r="D43" s="321">
        <v>17.3</v>
      </c>
    </row>
    <row r="44" s="303" customFormat="1" ht="18.75" customHeight="1" spans="1:4">
      <c r="A44" s="316" t="s">
        <v>1281</v>
      </c>
      <c r="B44" s="317">
        <v>18427</v>
      </c>
      <c r="C44" s="317">
        <f>SUM(C45:C60)</f>
        <v>25529</v>
      </c>
      <c r="D44" s="318">
        <v>160.8</v>
      </c>
    </row>
    <row r="45" ht="18.75" customHeight="1" spans="1:4">
      <c r="A45" s="319" t="s">
        <v>1282</v>
      </c>
      <c r="B45" s="320"/>
      <c r="C45" s="320">
        <v>262</v>
      </c>
      <c r="D45" s="321">
        <v>97.1</v>
      </c>
    </row>
    <row r="46" ht="18.75" customHeight="1" spans="1:4">
      <c r="A46" s="319" t="s">
        <v>1283</v>
      </c>
      <c r="B46" s="320"/>
      <c r="C46" s="320">
        <v>1320</v>
      </c>
      <c r="D46" s="321">
        <v>4.2</v>
      </c>
    </row>
    <row r="47" ht="18.75" customHeight="1" spans="1:4">
      <c r="A47" s="319" t="s">
        <v>1284</v>
      </c>
      <c r="B47" s="320"/>
      <c r="C47" s="320">
        <v>0</v>
      </c>
      <c r="D47" s="321">
        <v>0</v>
      </c>
    </row>
    <row r="48" ht="18.75" customHeight="1" spans="1:4">
      <c r="A48" s="319" t="s">
        <v>1285</v>
      </c>
      <c r="B48" s="320"/>
      <c r="C48" s="320">
        <v>592</v>
      </c>
      <c r="D48" s="321">
        <v>0</v>
      </c>
    </row>
    <row r="49" ht="18.75" customHeight="1" spans="1:4">
      <c r="A49" s="319" t="s">
        <v>1286</v>
      </c>
      <c r="B49" s="320"/>
      <c r="C49" s="320">
        <v>6557</v>
      </c>
      <c r="D49" s="321">
        <v>207.8</v>
      </c>
    </row>
    <row r="50" ht="18.75" customHeight="1" spans="1:5">
      <c r="A50" s="322" t="s">
        <v>1287</v>
      </c>
      <c r="B50" s="323"/>
      <c r="C50" s="323">
        <v>0</v>
      </c>
      <c r="D50" s="324">
        <v>0</v>
      </c>
      <c r="E50" s="1">
        <v>0</v>
      </c>
    </row>
    <row r="51" ht="18.75" customHeight="1" spans="1:4">
      <c r="A51" s="319" t="s">
        <v>1288</v>
      </c>
      <c r="B51" s="320"/>
      <c r="C51" s="320">
        <v>902</v>
      </c>
      <c r="D51" s="321">
        <v>0</v>
      </c>
    </row>
    <row r="52" ht="18.75" customHeight="1" spans="1:4">
      <c r="A52" s="319" t="s">
        <v>1289</v>
      </c>
      <c r="B52" s="320"/>
      <c r="C52" s="320">
        <v>258</v>
      </c>
      <c r="D52" s="321">
        <v>814.1</v>
      </c>
    </row>
    <row r="53" ht="18.75" customHeight="1" spans="1:4">
      <c r="A53" s="319" t="s">
        <v>1290</v>
      </c>
      <c r="B53" s="320"/>
      <c r="C53" s="320">
        <v>641</v>
      </c>
      <c r="D53" s="321">
        <v>0</v>
      </c>
    </row>
    <row r="54" ht="18.75" customHeight="1" spans="1:5">
      <c r="A54" s="322" t="s">
        <v>1291</v>
      </c>
      <c r="B54" s="323"/>
      <c r="C54" s="323">
        <v>11</v>
      </c>
      <c r="D54" s="324">
        <v>0</v>
      </c>
      <c r="E54" s="1">
        <v>0</v>
      </c>
    </row>
    <row r="55" ht="18.75" customHeight="1" spans="1:4">
      <c r="A55" s="319" t="s">
        <v>1158</v>
      </c>
      <c r="B55" s="320"/>
      <c r="C55" s="320">
        <v>7197</v>
      </c>
      <c r="D55" s="321">
        <v>113.9</v>
      </c>
    </row>
    <row r="56" ht="18.75" customHeight="1" spans="1:4">
      <c r="A56" s="319" t="s">
        <v>1159</v>
      </c>
      <c r="B56" s="320"/>
      <c r="C56" s="320">
        <v>2360</v>
      </c>
      <c r="D56" s="321">
        <v>102.5</v>
      </c>
    </row>
    <row r="57" ht="18.75" customHeight="1" spans="1:4">
      <c r="A57" s="319" t="s">
        <v>1160</v>
      </c>
      <c r="B57" s="320"/>
      <c r="C57" s="320">
        <v>0</v>
      </c>
      <c r="D57" s="321">
        <v>0</v>
      </c>
    </row>
    <row r="58" ht="18.75" customHeight="1" spans="1:4">
      <c r="A58" s="319" t="s">
        <v>1292</v>
      </c>
      <c r="B58" s="320">
        <v>0</v>
      </c>
      <c r="C58" s="320">
        <v>0</v>
      </c>
      <c r="D58" s="321">
        <v>0</v>
      </c>
    </row>
    <row r="59" ht="18.75" customHeight="1" spans="1:5">
      <c r="A59" s="322" t="s">
        <v>1293</v>
      </c>
      <c r="B59" s="323">
        <v>0</v>
      </c>
      <c r="C59" s="323">
        <v>0</v>
      </c>
      <c r="D59" s="324">
        <v>0</v>
      </c>
      <c r="E59" s="1">
        <v>0</v>
      </c>
    </row>
    <row r="60" ht="18.75" customHeight="1" spans="1:4">
      <c r="A60" s="319" t="s">
        <v>1294</v>
      </c>
      <c r="B60" s="320"/>
      <c r="C60" s="320">
        <v>5429</v>
      </c>
      <c r="D60" s="321">
        <v>1793.1</v>
      </c>
    </row>
    <row r="61" ht="18.75" customHeight="1" spans="1:5">
      <c r="A61" s="322" t="s">
        <v>1295</v>
      </c>
      <c r="B61" s="323">
        <v>0</v>
      </c>
      <c r="C61" s="323">
        <v>0</v>
      </c>
      <c r="D61" s="324">
        <v>0</v>
      </c>
      <c r="E61" s="1">
        <v>0</v>
      </c>
    </row>
    <row r="62" ht="18.75" customHeight="1" spans="1:5">
      <c r="A62" s="322" t="s">
        <v>1296</v>
      </c>
      <c r="B62" s="323">
        <v>0</v>
      </c>
      <c r="C62" s="323">
        <v>0</v>
      </c>
      <c r="D62" s="324">
        <v>0</v>
      </c>
      <c r="E62" s="1">
        <v>0</v>
      </c>
    </row>
    <row r="63" ht="18.75" customHeight="1" spans="1:5">
      <c r="A63" s="322" t="s">
        <v>1297</v>
      </c>
      <c r="B63" s="323">
        <v>0</v>
      </c>
      <c r="C63" s="323">
        <v>0</v>
      </c>
      <c r="D63" s="324">
        <v>0</v>
      </c>
      <c r="E63" s="1">
        <v>0</v>
      </c>
    </row>
    <row r="64" ht="18.75" customHeight="1" spans="1:5">
      <c r="A64" s="322" t="s">
        <v>1298</v>
      </c>
      <c r="B64" s="323">
        <v>0</v>
      </c>
      <c r="C64" s="323">
        <v>0</v>
      </c>
      <c r="D64" s="324">
        <v>0</v>
      </c>
      <c r="E64" s="1">
        <v>0</v>
      </c>
    </row>
    <row r="65" ht="18.75" customHeight="1" spans="1:5">
      <c r="A65" s="322" t="s">
        <v>1299</v>
      </c>
      <c r="B65" s="323">
        <v>0</v>
      </c>
      <c r="C65" s="323">
        <v>0</v>
      </c>
      <c r="D65" s="324">
        <v>0</v>
      </c>
      <c r="E65" s="1">
        <v>0</v>
      </c>
    </row>
    <row r="66" ht="18.75" customHeight="1" spans="1:5">
      <c r="A66" s="322" t="s">
        <v>124</v>
      </c>
      <c r="B66" s="323">
        <v>0</v>
      </c>
      <c r="C66" s="323">
        <v>0</v>
      </c>
      <c r="D66" s="324">
        <v>0</v>
      </c>
      <c r="E66" s="1">
        <v>0</v>
      </c>
    </row>
    <row r="67" ht="18.75" customHeight="1" spans="1:5">
      <c r="A67" s="322" t="s">
        <v>1300</v>
      </c>
      <c r="B67" s="323">
        <v>0</v>
      </c>
      <c r="C67" s="323">
        <v>0</v>
      </c>
      <c r="D67" s="324">
        <v>0</v>
      </c>
      <c r="E67" s="1">
        <v>0</v>
      </c>
    </row>
    <row r="68" ht="18.75" customHeight="1" spans="1:5">
      <c r="A68" s="322" t="s">
        <v>1301</v>
      </c>
      <c r="B68" s="323">
        <v>0</v>
      </c>
      <c r="C68" s="323">
        <v>0</v>
      </c>
      <c r="D68" s="324">
        <v>0</v>
      </c>
      <c r="E68" s="1">
        <v>0</v>
      </c>
    </row>
    <row r="69" ht="18.75" customHeight="1" spans="1:5">
      <c r="A69" s="322" t="s">
        <v>1302</v>
      </c>
      <c r="B69" s="323">
        <v>0</v>
      </c>
      <c r="C69" s="323">
        <v>0</v>
      </c>
      <c r="D69" s="324">
        <v>0</v>
      </c>
      <c r="E69" s="1">
        <v>0</v>
      </c>
    </row>
    <row r="70" ht="18.75" customHeight="1" spans="1:5">
      <c r="A70" s="322" t="s">
        <v>1303</v>
      </c>
      <c r="B70" s="323">
        <v>0</v>
      </c>
      <c r="C70" s="323">
        <v>0</v>
      </c>
      <c r="D70" s="324">
        <v>0</v>
      </c>
      <c r="E70" s="1">
        <v>0</v>
      </c>
    </row>
    <row r="71" ht="18.75" customHeight="1" spans="1:5">
      <c r="A71" s="322" t="s">
        <v>1304</v>
      </c>
      <c r="B71" s="323">
        <v>0</v>
      </c>
      <c r="C71" s="323">
        <v>0</v>
      </c>
      <c r="D71" s="324">
        <v>0</v>
      </c>
      <c r="E71" s="1">
        <v>0</v>
      </c>
    </row>
    <row r="72" ht="18.75" customHeight="1" spans="1:5">
      <c r="A72" s="322" t="s">
        <v>1305</v>
      </c>
      <c r="B72" s="323">
        <v>0</v>
      </c>
      <c r="C72" s="323">
        <v>0</v>
      </c>
      <c r="D72" s="324">
        <v>0</v>
      </c>
      <c r="E72" s="1">
        <v>0</v>
      </c>
    </row>
    <row r="73" ht="18.75" customHeight="1" spans="1:5">
      <c r="A73" s="322" t="s">
        <v>1306</v>
      </c>
      <c r="B73" s="323">
        <v>0</v>
      </c>
      <c r="C73" s="323">
        <v>0</v>
      </c>
      <c r="D73" s="324">
        <v>0</v>
      </c>
      <c r="E73" s="1">
        <v>0</v>
      </c>
    </row>
    <row r="74" ht="18.75" customHeight="1" spans="1:5">
      <c r="A74" s="322" t="s">
        <v>1307</v>
      </c>
      <c r="B74" s="323">
        <v>0</v>
      </c>
      <c r="C74" s="323">
        <v>0</v>
      </c>
      <c r="D74" s="324">
        <v>0</v>
      </c>
      <c r="E74" s="1">
        <v>0</v>
      </c>
    </row>
    <row r="75" ht="18.75" customHeight="1" spans="1:5">
      <c r="A75" s="322" t="s">
        <v>1308</v>
      </c>
      <c r="B75" s="323">
        <v>0</v>
      </c>
      <c r="C75" s="323">
        <v>0</v>
      </c>
      <c r="D75" s="324">
        <v>0</v>
      </c>
      <c r="E75" s="1">
        <v>0</v>
      </c>
    </row>
    <row r="76" ht="18.75" customHeight="1" spans="1:5">
      <c r="A76" s="322" t="s">
        <v>1309</v>
      </c>
      <c r="B76" s="323">
        <v>0</v>
      </c>
      <c r="C76" s="323">
        <v>0</v>
      </c>
      <c r="D76" s="324">
        <v>0</v>
      </c>
      <c r="E76" s="1">
        <v>0</v>
      </c>
    </row>
    <row r="77" ht="18.75" customHeight="1" spans="1:5">
      <c r="A77" s="322" t="s">
        <v>1310</v>
      </c>
      <c r="B77" s="323">
        <v>0</v>
      </c>
      <c r="C77" s="323">
        <v>0</v>
      </c>
      <c r="D77" s="324">
        <v>0</v>
      </c>
      <c r="E77" s="1">
        <v>0</v>
      </c>
    </row>
    <row r="78" ht="18.75" customHeight="1" spans="1:5">
      <c r="A78" s="322" t="s">
        <v>1311</v>
      </c>
      <c r="B78" s="323">
        <v>0</v>
      </c>
      <c r="C78" s="323">
        <v>0</v>
      </c>
      <c r="D78" s="324">
        <v>0</v>
      </c>
      <c r="E78" s="1">
        <v>0</v>
      </c>
    </row>
    <row r="79" ht="18.75" customHeight="1" spans="1:5">
      <c r="A79" s="322" t="s">
        <v>1312</v>
      </c>
      <c r="B79" s="323">
        <v>0</v>
      </c>
      <c r="C79" s="323">
        <v>0</v>
      </c>
      <c r="D79" s="324">
        <v>0</v>
      </c>
      <c r="E79" s="1">
        <v>0</v>
      </c>
    </row>
    <row r="80" ht="18.75" customHeight="1" spans="1:5">
      <c r="A80" s="322" t="s">
        <v>1313</v>
      </c>
      <c r="B80" s="323">
        <v>0</v>
      </c>
      <c r="C80" s="323">
        <v>0</v>
      </c>
      <c r="D80" s="324">
        <v>0</v>
      </c>
      <c r="E80" s="1">
        <v>0</v>
      </c>
    </row>
    <row r="81" ht="18.75" customHeight="1" spans="1:5">
      <c r="A81" s="322" t="s">
        <v>1314</v>
      </c>
      <c r="B81" s="323">
        <v>0</v>
      </c>
      <c r="C81" s="323">
        <v>0</v>
      </c>
      <c r="D81" s="324">
        <v>0</v>
      </c>
      <c r="E81" s="1">
        <v>0</v>
      </c>
    </row>
    <row r="82" ht="18.75" customHeight="1" spans="1:5">
      <c r="A82" s="322" t="s">
        <v>1315</v>
      </c>
      <c r="B82" s="323">
        <v>0</v>
      </c>
      <c r="C82" s="323">
        <v>0</v>
      </c>
      <c r="D82" s="324">
        <v>0</v>
      </c>
      <c r="E82" s="1">
        <v>0</v>
      </c>
    </row>
    <row r="83" s="303" customFormat="1" ht="18.75" customHeight="1" spans="1:4">
      <c r="A83" s="316" t="s">
        <v>1316</v>
      </c>
      <c r="B83" s="317">
        <v>0</v>
      </c>
      <c r="C83" s="317"/>
      <c r="D83" s="318">
        <v>0</v>
      </c>
    </row>
    <row r="84" ht="18.75" customHeight="1" spans="1:5">
      <c r="A84" s="322" t="s">
        <v>1306</v>
      </c>
      <c r="B84" s="323">
        <v>0</v>
      </c>
      <c r="C84" s="323">
        <v>0</v>
      </c>
      <c r="D84" s="324">
        <v>0</v>
      </c>
      <c r="E84" s="1">
        <v>0</v>
      </c>
    </row>
    <row r="85" ht="18.75" customHeight="1" spans="1:4">
      <c r="A85" s="319" t="s">
        <v>1307</v>
      </c>
      <c r="B85" s="320">
        <v>0</v>
      </c>
      <c r="C85" s="320"/>
      <c r="D85" s="321">
        <v>0</v>
      </c>
    </row>
    <row r="86" ht="18.75" customHeight="1" spans="1:4">
      <c r="A86" s="319" t="s">
        <v>1308</v>
      </c>
      <c r="B86" s="320">
        <v>0</v>
      </c>
      <c r="C86" s="320"/>
      <c r="D86" s="321">
        <v>0</v>
      </c>
    </row>
    <row r="87" ht="18.75" customHeight="1" spans="1:5">
      <c r="A87" s="322" t="s">
        <v>1309</v>
      </c>
      <c r="B87" s="323">
        <v>0</v>
      </c>
      <c r="C87" s="323"/>
      <c r="D87" s="324">
        <v>0</v>
      </c>
      <c r="E87" s="1">
        <v>0</v>
      </c>
    </row>
    <row r="88" ht="18.75" customHeight="1" spans="1:4">
      <c r="A88" s="319" t="s">
        <v>1310</v>
      </c>
      <c r="B88" s="320">
        <v>0</v>
      </c>
      <c r="C88" s="320"/>
      <c r="D88" s="321">
        <v>0</v>
      </c>
    </row>
    <row r="89" ht="18.75" customHeight="1" spans="1:4">
      <c r="A89" s="319" t="s">
        <v>1311</v>
      </c>
      <c r="B89" s="320">
        <v>0</v>
      </c>
      <c r="C89" s="320"/>
      <c r="D89" s="321">
        <v>0</v>
      </c>
    </row>
    <row r="90" ht="18.75" customHeight="1" spans="1:5">
      <c r="A90" s="322" t="s">
        <v>1312</v>
      </c>
      <c r="B90" s="323">
        <v>0</v>
      </c>
      <c r="C90" s="323"/>
      <c r="D90" s="324">
        <v>0</v>
      </c>
      <c r="E90" s="1">
        <v>0</v>
      </c>
    </row>
    <row r="91" ht="18.75" customHeight="1" spans="1:5">
      <c r="A91" s="322" t="s">
        <v>1317</v>
      </c>
      <c r="B91" s="323">
        <v>0</v>
      </c>
      <c r="C91" s="323"/>
      <c r="D91" s="324">
        <v>0</v>
      </c>
      <c r="E91" s="1">
        <v>0</v>
      </c>
    </row>
    <row r="92" ht="18.75" customHeight="1" spans="1:5">
      <c r="A92" s="322" t="s">
        <v>1318</v>
      </c>
      <c r="B92" s="323">
        <v>0</v>
      </c>
      <c r="C92" s="323"/>
      <c r="D92" s="324">
        <v>0</v>
      </c>
      <c r="E92" s="1">
        <v>0</v>
      </c>
    </row>
    <row r="93" ht="18.75" customHeight="1" spans="1:5">
      <c r="A93" s="322" t="s">
        <v>1319</v>
      </c>
      <c r="B93" s="323">
        <v>0</v>
      </c>
      <c r="C93" s="323"/>
      <c r="D93" s="324">
        <v>0</v>
      </c>
      <c r="E93" s="1">
        <v>0</v>
      </c>
    </row>
    <row r="94" ht="18.75" customHeight="1" spans="1:5">
      <c r="A94" s="322" t="s">
        <v>1320</v>
      </c>
      <c r="B94" s="323">
        <v>0</v>
      </c>
      <c r="C94" s="323"/>
      <c r="D94" s="324">
        <v>0</v>
      </c>
      <c r="E94" s="1">
        <v>0</v>
      </c>
    </row>
    <row r="95" ht="18.75" customHeight="1" spans="1:4">
      <c r="A95" s="319" t="s">
        <v>1313</v>
      </c>
      <c r="B95" s="320">
        <v>0</v>
      </c>
      <c r="C95" s="320"/>
      <c r="D95" s="321">
        <v>0</v>
      </c>
    </row>
    <row r="96" ht="18.75" customHeight="1" spans="1:4">
      <c r="A96" s="319" t="s">
        <v>1314</v>
      </c>
      <c r="B96" s="320">
        <v>0</v>
      </c>
      <c r="C96" s="320"/>
      <c r="D96" s="321">
        <v>0</v>
      </c>
    </row>
    <row r="97" ht="18.75" customHeight="1" spans="1:5">
      <c r="A97" s="322" t="s">
        <v>1321</v>
      </c>
      <c r="B97" s="323">
        <v>0</v>
      </c>
      <c r="C97" s="323"/>
      <c r="D97" s="324">
        <v>0</v>
      </c>
      <c r="E97" s="1">
        <v>0</v>
      </c>
    </row>
    <row r="98" ht="18.75" customHeight="1" spans="1:4">
      <c r="A98" s="319" t="s">
        <v>1322</v>
      </c>
      <c r="B98" s="320">
        <v>0</v>
      </c>
      <c r="C98" s="320"/>
      <c r="D98" s="321">
        <v>0</v>
      </c>
    </row>
    <row r="99" s="303" customFormat="1" ht="18.75" customHeight="1" spans="1:4">
      <c r="A99" s="316" t="s">
        <v>1323</v>
      </c>
      <c r="B99" s="317">
        <v>0</v>
      </c>
      <c r="C99" s="317"/>
      <c r="D99" s="318">
        <v>0</v>
      </c>
    </row>
    <row r="100" ht="18.75" customHeight="1" spans="1:5">
      <c r="A100" s="322" t="s">
        <v>1324</v>
      </c>
      <c r="B100" s="323">
        <v>0</v>
      </c>
      <c r="C100" s="323">
        <v>0</v>
      </c>
      <c r="D100" s="324">
        <v>0</v>
      </c>
      <c r="E100" s="1">
        <v>0</v>
      </c>
    </row>
    <row r="101" ht="18.75" customHeight="1" spans="1:5">
      <c r="A101" s="322" t="s">
        <v>1325</v>
      </c>
      <c r="B101" s="323">
        <v>0</v>
      </c>
      <c r="C101" s="323">
        <v>0</v>
      </c>
      <c r="D101" s="324">
        <v>0</v>
      </c>
      <c r="E101" s="1">
        <v>0</v>
      </c>
    </row>
    <row r="102" ht="18.75" customHeight="1" spans="1:5">
      <c r="A102" s="322" t="s">
        <v>1326</v>
      </c>
      <c r="B102" s="323">
        <v>0</v>
      </c>
      <c r="C102" s="323">
        <v>0</v>
      </c>
      <c r="D102" s="324">
        <v>0</v>
      </c>
      <c r="E102" s="1">
        <v>0</v>
      </c>
    </row>
    <row r="103" ht="18.75" customHeight="1" spans="1:5">
      <c r="A103" s="322" t="s">
        <v>1327</v>
      </c>
      <c r="B103" s="323">
        <v>0</v>
      </c>
      <c r="C103" s="323">
        <v>0</v>
      </c>
      <c r="D103" s="324">
        <v>0</v>
      </c>
      <c r="E103" s="1">
        <v>0</v>
      </c>
    </row>
    <row r="104" ht="15.75" customHeight="1" spans="1:4">
      <c r="A104" s="319" t="s">
        <v>1328</v>
      </c>
      <c r="B104" s="320">
        <v>0</v>
      </c>
      <c r="C104" s="320"/>
      <c r="D104" s="321">
        <v>0</v>
      </c>
    </row>
    <row r="105" ht="18.75" customHeight="1" spans="1:5">
      <c r="A105" s="322" t="s">
        <v>1329</v>
      </c>
      <c r="B105" s="323">
        <v>0</v>
      </c>
      <c r="C105" s="323">
        <v>0</v>
      </c>
      <c r="D105" s="324">
        <v>0</v>
      </c>
      <c r="E105" s="1">
        <v>0</v>
      </c>
    </row>
    <row r="106" ht="18.75" customHeight="1" spans="1:5">
      <c r="A106" s="322" t="s">
        <v>315</v>
      </c>
      <c r="B106" s="323">
        <v>0</v>
      </c>
      <c r="C106" s="323">
        <v>0</v>
      </c>
      <c r="D106" s="324">
        <v>0</v>
      </c>
      <c r="E106" s="1">
        <v>0</v>
      </c>
    </row>
    <row r="107" ht="59.25" customHeight="1" spans="1:5">
      <c r="A107" s="325" t="s">
        <v>1330</v>
      </c>
      <c r="B107" s="325"/>
      <c r="C107" s="325"/>
      <c r="D107" s="325"/>
      <c r="E107" s="1">
        <v>0</v>
      </c>
    </row>
    <row r="108" ht="15.75" customHeight="1"/>
  </sheetData>
  <mergeCells count="7">
    <mergeCell ref="A1:D1"/>
    <mergeCell ref="A2:B2"/>
    <mergeCell ref="A107:D107"/>
    <mergeCell ref="A3:A4"/>
    <mergeCell ref="B3:B4"/>
    <mergeCell ref="C3:C4"/>
    <mergeCell ref="D3:D4"/>
  </mergeCells>
  <printOptions horizontalCentered="1"/>
  <pageMargins left="0.668055555555556" right="0.629166666666667" top="0.55" bottom="0.432638888888889" header="0.313888888888889" footer="0.15625"/>
  <pageSetup paperSize="9" scale="85" firstPageNumber="37" fitToHeight="0" orientation="portrait" useFirstPageNumber="1"/>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Zeros="0" workbookViewId="0">
      <selection activeCell="J19" sqref="J19"/>
    </sheetView>
  </sheetViews>
  <sheetFormatPr defaultColWidth="9" defaultRowHeight="14.25"/>
  <cols>
    <col min="1" max="1" width="27.125" style="294" customWidth="1"/>
    <col min="2" max="2" width="9.25" style="294" customWidth="1"/>
    <col min="3" max="4" width="9.125" style="294" customWidth="1"/>
    <col min="5" max="12" width="9.25" style="294" customWidth="1"/>
    <col min="13" max="16384" width="9" style="294"/>
  </cols>
  <sheetData>
    <row r="1" ht="20.25" spans="1:18">
      <c r="A1" s="211" t="s">
        <v>1331</v>
      </c>
      <c r="B1" s="211"/>
      <c r="C1" s="211"/>
      <c r="D1" s="211"/>
      <c r="E1" s="211"/>
      <c r="F1" s="211"/>
      <c r="G1" s="211"/>
      <c r="H1" s="211"/>
      <c r="I1" s="211"/>
      <c r="J1" s="211"/>
      <c r="K1" s="211"/>
      <c r="L1" s="211"/>
      <c r="M1" s="211"/>
      <c r="N1" s="211"/>
      <c r="O1" s="211"/>
      <c r="P1" s="211"/>
      <c r="Q1" s="211"/>
      <c r="R1" s="211"/>
    </row>
    <row r="2" spans="1:18">
      <c r="A2" s="212"/>
      <c r="B2" s="213"/>
      <c r="C2" s="213"/>
      <c r="D2" s="213"/>
      <c r="E2" s="213"/>
      <c r="F2" s="213"/>
      <c r="G2" s="213"/>
      <c r="H2" s="213"/>
      <c r="I2" s="213"/>
      <c r="P2" s="300" t="s">
        <v>54</v>
      </c>
      <c r="Q2" s="300"/>
      <c r="R2" s="300"/>
    </row>
    <row r="3" ht="35.25" customHeight="1" spans="1:18">
      <c r="A3" s="215" t="s">
        <v>1332</v>
      </c>
      <c r="B3" s="215" t="s">
        <v>1333</v>
      </c>
      <c r="C3" s="215" t="s">
        <v>1334</v>
      </c>
      <c r="D3" s="215" t="s">
        <v>1335</v>
      </c>
      <c r="E3" s="215" t="s">
        <v>1336</v>
      </c>
      <c r="F3" s="215" t="s">
        <v>1337</v>
      </c>
      <c r="G3" s="215" t="s">
        <v>1338</v>
      </c>
      <c r="H3" s="215" t="s">
        <v>1339</v>
      </c>
      <c r="I3" s="215" t="s">
        <v>1340</v>
      </c>
      <c r="J3" s="215" t="s">
        <v>1341</v>
      </c>
      <c r="K3" s="215" t="s">
        <v>1342</v>
      </c>
      <c r="L3" s="215" t="s">
        <v>1343</v>
      </c>
      <c r="M3" s="215" t="s">
        <v>1344</v>
      </c>
      <c r="N3" s="215" t="s">
        <v>1345</v>
      </c>
      <c r="O3" s="215" t="s">
        <v>1346</v>
      </c>
      <c r="P3" s="215" t="s">
        <v>1347</v>
      </c>
      <c r="Q3" s="215" t="s">
        <v>1348</v>
      </c>
      <c r="R3" s="215" t="s">
        <v>1349</v>
      </c>
    </row>
    <row r="4" s="293" customFormat="1" ht="18.95" customHeight="1" spans="1:18">
      <c r="A4" s="295" t="s">
        <v>1350</v>
      </c>
      <c r="B4" s="296">
        <f t="shared" ref="B4:R4" si="0">SUM(B5:B23)</f>
        <v>61187.38</v>
      </c>
      <c r="C4" s="296">
        <f t="shared" si="0"/>
        <v>7450.29</v>
      </c>
      <c r="D4" s="296">
        <f t="shared" si="0"/>
        <v>2600.7</v>
      </c>
      <c r="E4" s="296">
        <f t="shared" si="0"/>
        <v>5425.16</v>
      </c>
      <c r="F4" s="296">
        <f t="shared" si="0"/>
        <v>4607.75</v>
      </c>
      <c r="G4" s="296">
        <f t="shared" si="0"/>
        <v>1892.38</v>
      </c>
      <c r="H4" s="296">
        <f t="shared" si="0"/>
        <v>3283.41</v>
      </c>
      <c r="I4" s="296">
        <f t="shared" si="0"/>
        <v>1697.02</v>
      </c>
      <c r="J4" s="296">
        <f t="shared" si="0"/>
        <v>1585.91</v>
      </c>
      <c r="K4" s="296">
        <f t="shared" si="0"/>
        <v>13104.63</v>
      </c>
      <c r="L4" s="296">
        <f t="shared" si="0"/>
        <v>1726</v>
      </c>
      <c r="M4" s="296">
        <f t="shared" si="0"/>
        <v>5094.15</v>
      </c>
      <c r="N4" s="296">
        <f t="shared" si="0"/>
        <v>2365.52</v>
      </c>
      <c r="O4" s="296">
        <f t="shared" si="0"/>
        <v>1089.67</v>
      </c>
      <c r="P4" s="296">
        <f t="shared" si="0"/>
        <v>1755.44</v>
      </c>
      <c r="Q4" s="296">
        <f t="shared" si="0"/>
        <v>5461.36</v>
      </c>
      <c r="R4" s="296">
        <f t="shared" si="0"/>
        <v>2047.99</v>
      </c>
    </row>
    <row r="5" ht="18.95" customHeight="1" spans="1:18">
      <c r="A5" s="297" t="s">
        <v>1351</v>
      </c>
      <c r="B5" s="298">
        <f t="shared" ref="B5:B23" si="1">SUM(C5:R5)</f>
        <v>4779.99</v>
      </c>
      <c r="C5" s="298">
        <v>348.67</v>
      </c>
      <c r="D5" s="298">
        <v>324.29</v>
      </c>
      <c r="E5" s="298">
        <v>302.96</v>
      </c>
      <c r="F5" s="298">
        <v>291.29</v>
      </c>
      <c r="G5" s="298">
        <v>362.17</v>
      </c>
      <c r="H5" s="298">
        <v>315.77</v>
      </c>
      <c r="I5" s="298">
        <v>356.98</v>
      </c>
      <c r="J5" s="298">
        <v>285.71</v>
      </c>
      <c r="K5" s="298">
        <v>350.68</v>
      </c>
      <c r="L5" s="298">
        <v>207.89</v>
      </c>
      <c r="M5" s="221">
        <v>322.18</v>
      </c>
      <c r="N5" s="221">
        <v>260.93</v>
      </c>
      <c r="O5" s="221">
        <v>258.57</v>
      </c>
      <c r="P5" s="221">
        <v>212.53</v>
      </c>
      <c r="Q5" s="221">
        <v>336.71</v>
      </c>
      <c r="R5" s="221">
        <v>242.66</v>
      </c>
    </row>
    <row r="6" ht="18.95" customHeight="1" spans="1:18">
      <c r="A6" s="297" t="s">
        <v>1352</v>
      </c>
      <c r="B6" s="298">
        <f t="shared" si="1"/>
        <v>0</v>
      </c>
      <c r="C6" s="298"/>
      <c r="D6" s="298"/>
      <c r="E6" s="298"/>
      <c r="F6" s="298"/>
      <c r="G6" s="298"/>
      <c r="H6" s="298"/>
      <c r="I6" s="298"/>
      <c r="J6" s="298"/>
      <c r="K6" s="298"/>
      <c r="L6" s="298"/>
      <c r="M6" s="301"/>
      <c r="N6" s="221"/>
      <c r="O6" s="221"/>
      <c r="P6" s="221"/>
      <c r="Q6" s="221"/>
      <c r="R6" s="221"/>
    </row>
    <row r="7" ht="18.95" customHeight="1" spans="1:18">
      <c r="A7" s="297" t="s">
        <v>1353</v>
      </c>
      <c r="B7" s="298">
        <f t="shared" si="1"/>
        <v>20</v>
      </c>
      <c r="C7" s="298"/>
      <c r="D7" s="298"/>
      <c r="E7" s="298"/>
      <c r="F7" s="298"/>
      <c r="G7" s="298"/>
      <c r="H7" s="298"/>
      <c r="I7" s="298"/>
      <c r="J7" s="298"/>
      <c r="K7" s="298">
        <v>20</v>
      </c>
      <c r="L7" s="298"/>
      <c r="M7" s="301"/>
      <c r="N7" s="221"/>
      <c r="O7" s="221"/>
      <c r="P7" s="221"/>
      <c r="Q7" s="221"/>
      <c r="R7" s="221"/>
    </row>
    <row r="8" ht="18.95" customHeight="1" spans="1:18">
      <c r="A8" s="297" t="s">
        <v>1354</v>
      </c>
      <c r="B8" s="298">
        <f t="shared" si="1"/>
        <v>1922.55</v>
      </c>
      <c r="C8" s="298">
        <v>661.69</v>
      </c>
      <c r="D8" s="298"/>
      <c r="E8" s="298"/>
      <c r="F8" s="298">
        <v>150</v>
      </c>
      <c r="G8" s="298"/>
      <c r="H8" s="298">
        <v>372.55</v>
      </c>
      <c r="I8" s="298"/>
      <c r="J8" s="298"/>
      <c r="K8" s="298">
        <v>442.06</v>
      </c>
      <c r="L8" s="298"/>
      <c r="M8" s="221">
        <v>296.25</v>
      </c>
      <c r="N8" s="221"/>
      <c r="O8" s="221"/>
      <c r="P8" s="221"/>
      <c r="Q8" s="221"/>
      <c r="R8" s="221"/>
    </row>
    <row r="9" ht="18.95" customHeight="1" spans="1:18">
      <c r="A9" s="297" t="s">
        <v>1355</v>
      </c>
      <c r="B9" s="298">
        <f t="shared" si="1"/>
        <v>0</v>
      </c>
      <c r="C9" s="298"/>
      <c r="D9" s="298"/>
      <c r="E9" s="298"/>
      <c r="F9" s="298"/>
      <c r="G9" s="298"/>
      <c r="H9" s="298"/>
      <c r="I9" s="298"/>
      <c r="J9" s="298"/>
      <c r="K9" s="298"/>
      <c r="L9" s="298"/>
      <c r="M9" s="301"/>
      <c r="N9" s="221"/>
      <c r="O9" s="221"/>
      <c r="P9" s="221"/>
      <c r="Q9" s="221"/>
      <c r="R9" s="221"/>
    </row>
    <row r="10" ht="18.95" customHeight="1" spans="1:18">
      <c r="A10" s="297" t="s">
        <v>1356</v>
      </c>
      <c r="B10" s="298">
        <f t="shared" si="1"/>
        <v>236.21</v>
      </c>
      <c r="C10" s="298">
        <v>28.37</v>
      </c>
      <c r="D10" s="298">
        <v>22.51</v>
      </c>
      <c r="E10" s="298">
        <v>16.96</v>
      </c>
      <c r="F10" s="298">
        <v>14.76</v>
      </c>
      <c r="G10" s="298">
        <v>7.56</v>
      </c>
      <c r="H10" s="298">
        <v>9.88</v>
      </c>
      <c r="I10" s="298">
        <v>8.49</v>
      </c>
      <c r="J10" s="298">
        <v>29.09</v>
      </c>
      <c r="K10" s="298">
        <v>38.44</v>
      </c>
      <c r="L10" s="298">
        <v>9.61</v>
      </c>
      <c r="M10" s="301"/>
      <c r="N10" s="221">
        <v>5.32</v>
      </c>
      <c r="O10" s="221">
        <v>7.03</v>
      </c>
      <c r="P10" s="221">
        <v>12.96</v>
      </c>
      <c r="Q10" s="221">
        <v>6.53</v>
      </c>
      <c r="R10" s="221">
        <v>18.7</v>
      </c>
    </row>
    <row r="11" ht="18.95" customHeight="1" spans="1:18">
      <c r="A11" s="297" t="s">
        <v>1357</v>
      </c>
      <c r="B11" s="298">
        <f t="shared" si="1"/>
        <v>14221.95</v>
      </c>
      <c r="C11" s="298">
        <v>1538.6</v>
      </c>
      <c r="D11" s="298">
        <v>536.13</v>
      </c>
      <c r="E11" s="298">
        <v>514.29</v>
      </c>
      <c r="F11" s="298">
        <v>1122.07</v>
      </c>
      <c r="G11" s="298">
        <v>240.49</v>
      </c>
      <c r="H11" s="298">
        <v>789.85</v>
      </c>
      <c r="I11" s="298">
        <v>381.06</v>
      </c>
      <c r="J11" s="298">
        <v>54.08</v>
      </c>
      <c r="K11" s="298">
        <v>5379.94</v>
      </c>
      <c r="L11" s="298">
        <v>836.13</v>
      </c>
      <c r="M11" s="221">
        <v>1847.92</v>
      </c>
      <c r="N11" s="221">
        <v>782.11</v>
      </c>
      <c r="O11" s="221">
        <v>126.14</v>
      </c>
      <c r="P11" s="221">
        <v>5.2</v>
      </c>
      <c r="Q11" s="221">
        <v>45.84</v>
      </c>
      <c r="R11" s="221">
        <v>22.1</v>
      </c>
    </row>
    <row r="12" ht="18.95" customHeight="1" spans="1:18">
      <c r="A12" s="297" t="s">
        <v>1358</v>
      </c>
      <c r="B12" s="298">
        <f t="shared" si="1"/>
        <v>406.6</v>
      </c>
      <c r="C12" s="298">
        <v>32.76</v>
      </c>
      <c r="D12" s="298">
        <v>25.44</v>
      </c>
      <c r="E12" s="298">
        <v>36.82</v>
      </c>
      <c r="F12" s="298">
        <v>29.89</v>
      </c>
      <c r="G12" s="298">
        <v>23.58</v>
      </c>
      <c r="H12" s="298">
        <v>35.13</v>
      </c>
      <c r="I12" s="298">
        <v>16.6</v>
      </c>
      <c r="J12" s="298">
        <v>27.29</v>
      </c>
      <c r="K12" s="298">
        <v>44.66</v>
      </c>
      <c r="L12" s="298">
        <v>17.56</v>
      </c>
      <c r="M12" s="221">
        <v>16.44</v>
      </c>
      <c r="N12" s="221">
        <v>16.17</v>
      </c>
      <c r="O12" s="221">
        <v>25.27</v>
      </c>
      <c r="P12" s="221">
        <v>23.46</v>
      </c>
      <c r="Q12" s="221">
        <v>18.33</v>
      </c>
      <c r="R12" s="221">
        <v>17.2</v>
      </c>
    </row>
    <row r="13" ht="18.95" customHeight="1" spans="1:18">
      <c r="A13" s="297" t="s">
        <v>1359</v>
      </c>
      <c r="B13" s="298">
        <f t="shared" si="1"/>
        <v>677.41</v>
      </c>
      <c r="C13" s="298"/>
      <c r="D13" s="298">
        <v>300</v>
      </c>
      <c r="E13" s="298">
        <v>7.72</v>
      </c>
      <c r="F13" s="298">
        <v>294.69</v>
      </c>
      <c r="G13" s="298"/>
      <c r="H13" s="298"/>
      <c r="I13" s="298"/>
      <c r="J13" s="298"/>
      <c r="K13" s="298">
        <v>75</v>
      </c>
      <c r="L13" s="298"/>
      <c r="M13" s="301"/>
      <c r="N13" s="221"/>
      <c r="O13" s="221"/>
      <c r="P13" s="221"/>
      <c r="Q13" s="221"/>
      <c r="R13" s="221"/>
    </row>
    <row r="14" ht="18.95" customHeight="1" spans="1:18">
      <c r="A14" s="297" t="s">
        <v>1360</v>
      </c>
      <c r="B14" s="298">
        <f t="shared" si="1"/>
        <v>5912.37</v>
      </c>
      <c r="C14" s="298">
        <v>4372.78</v>
      </c>
      <c r="D14" s="298"/>
      <c r="E14" s="298">
        <v>516</v>
      </c>
      <c r="F14" s="298"/>
      <c r="G14" s="298"/>
      <c r="H14" s="298">
        <v>203</v>
      </c>
      <c r="I14" s="298"/>
      <c r="J14" s="298">
        <v>16</v>
      </c>
      <c r="K14" s="298"/>
      <c r="L14" s="298">
        <v>117.59</v>
      </c>
      <c r="M14" s="301"/>
      <c r="N14" s="221">
        <v>140</v>
      </c>
      <c r="O14" s="221"/>
      <c r="P14" s="221">
        <v>16</v>
      </c>
      <c r="Q14" s="221">
        <v>15</v>
      </c>
      <c r="R14" s="221">
        <v>516</v>
      </c>
    </row>
    <row r="15" ht="18.95" customHeight="1" spans="1:18">
      <c r="A15" s="297" t="s">
        <v>1361</v>
      </c>
      <c r="B15" s="298">
        <f t="shared" si="1"/>
        <v>16772.14</v>
      </c>
      <c r="C15" s="298">
        <v>148.56</v>
      </c>
      <c r="D15" s="298">
        <v>835.05</v>
      </c>
      <c r="E15" s="298">
        <v>1079.04</v>
      </c>
      <c r="F15" s="298">
        <v>535.59</v>
      </c>
      <c r="G15" s="298">
        <v>936.99</v>
      </c>
      <c r="H15" s="298">
        <v>493.3</v>
      </c>
      <c r="I15" s="298">
        <v>750.55</v>
      </c>
      <c r="J15" s="298">
        <v>1000.3</v>
      </c>
      <c r="K15" s="298">
        <v>4683.03</v>
      </c>
      <c r="L15" s="298">
        <v>370.77</v>
      </c>
      <c r="M15" s="221">
        <v>1996.61</v>
      </c>
      <c r="N15" s="221">
        <v>861.02</v>
      </c>
      <c r="O15" s="221">
        <v>507.69</v>
      </c>
      <c r="P15" s="221">
        <v>682.3</v>
      </c>
      <c r="Q15" s="221">
        <v>855.21</v>
      </c>
      <c r="R15" s="221">
        <v>1036.13</v>
      </c>
    </row>
    <row r="16" ht="18.95" customHeight="1" spans="1:18">
      <c r="A16" s="297" t="s">
        <v>1362</v>
      </c>
      <c r="B16" s="298">
        <f t="shared" si="1"/>
        <v>819.5</v>
      </c>
      <c r="C16" s="298"/>
      <c r="D16" s="298">
        <v>54.6</v>
      </c>
      <c r="E16" s="298"/>
      <c r="F16" s="298"/>
      <c r="G16" s="298"/>
      <c r="H16" s="298"/>
      <c r="I16" s="298"/>
      <c r="J16" s="298">
        <v>10</v>
      </c>
      <c r="K16" s="298"/>
      <c r="L16" s="298"/>
      <c r="M16" s="221">
        <v>189.9</v>
      </c>
      <c r="N16" s="221">
        <v>65</v>
      </c>
      <c r="O16" s="221"/>
      <c r="P16" s="221"/>
      <c r="Q16" s="221">
        <v>500</v>
      </c>
      <c r="R16" s="221"/>
    </row>
    <row r="17" ht="18.95" customHeight="1" spans="1:18">
      <c r="A17" s="297" t="s">
        <v>1363</v>
      </c>
      <c r="B17" s="298">
        <f t="shared" si="1"/>
        <v>0</v>
      </c>
      <c r="C17" s="298"/>
      <c r="D17" s="298"/>
      <c r="E17" s="298"/>
      <c r="F17" s="298"/>
      <c r="G17" s="298"/>
      <c r="H17" s="298"/>
      <c r="I17" s="298"/>
      <c r="J17" s="298"/>
      <c r="K17" s="298"/>
      <c r="L17" s="298"/>
      <c r="M17" s="301"/>
      <c r="N17" s="221"/>
      <c r="O17" s="221"/>
      <c r="P17" s="221"/>
      <c r="Q17" s="221"/>
      <c r="R17" s="221"/>
    </row>
    <row r="18" ht="18.95" customHeight="1" spans="1:18">
      <c r="A18" s="297" t="s">
        <v>1364</v>
      </c>
      <c r="B18" s="298">
        <f t="shared" si="1"/>
        <v>3520</v>
      </c>
      <c r="C18" s="298"/>
      <c r="D18" s="298"/>
      <c r="E18" s="298"/>
      <c r="F18" s="298"/>
      <c r="G18" s="298"/>
      <c r="H18" s="298"/>
      <c r="I18" s="298"/>
      <c r="J18" s="298"/>
      <c r="K18" s="298"/>
      <c r="L18" s="298">
        <v>20</v>
      </c>
      <c r="M18" s="301"/>
      <c r="N18" s="221"/>
      <c r="O18" s="221"/>
      <c r="P18" s="221"/>
      <c r="Q18" s="221">
        <v>3500</v>
      </c>
      <c r="R18" s="221"/>
    </row>
    <row r="19" ht="18.95" customHeight="1" spans="1:18">
      <c r="A19" s="297" t="s">
        <v>1365</v>
      </c>
      <c r="B19" s="298">
        <f t="shared" si="1"/>
        <v>0</v>
      </c>
      <c r="C19" s="298"/>
      <c r="D19" s="298"/>
      <c r="E19" s="298"/>
      <c r="F19" s="298"/>
      <c r="G19" s="298"/>
      <c r="H19" s="298"/>
      <c r="I19" s="298"/>
      <c r="J19" s="298"/>
      <c r="K19" s="298"/>
      <c r="L19" s="298"/>
      <c r="M19" s="301"/>
      <c r="N19" s="221"/>
      <c r="O19" s="221"/>
      <c r="P19" s="221"/>
      <c r="Q19" s="221"/>
      <c r="R19" s="221"/>
    </row>
    <row r="20" ht="18.95" customHeight="1" spans="1:18">
      <c r="A20" s="297" t="s">
        <v>1366</v>
      </c>
      <c r="B20" s="298">
        <f t="shared" si="1"/>
        <v>0</v>
      </c>
      <c r="C20" s="298"/>
      <c r="D20" s="298"/>
      <c r="E20" s="298"/>
      <c r="F20" s="298"/>
      <c r="G20" s="298"/>
      <c r="H20" s="298"/>
      <c r="I20" s="298"/>
      <c r="J20" s="298"/>
      <c r="K20" s="298"/>
      <c r="L20" s="298"/>
      <c r="M20" s="301"/>
      <c r="N20" s="221"/>
      <c r="O20" s="221"/>
      <c r="P20" s="221"/>
      <c r="Q20" s="221"/>
      <c r="R20" s="221"/>
    </row>
    <row r="21" ht="18.95" customHeight="1" spans="1:18">
      <c r="A21" s="297" t="s">
        <v>1367</v>
      </c>
      <c r="B21" s="298">
        <f t="shared" si="1"/>
        <v>0</v>
      </c>
      <c r="C21" s="298"/>
      <c r="D21" s="298"/>
      <c r="E21" s="298"/>
      <c r="F21" s="298"/>
      <c r="G21" s="298"/>
      <c r="H21" s="298"/>
      <c r="I21" s="298"/>
      <c r="J21" s="298"/>
      <c r="K21" s="298"/>
      <c r="L21" s="298"/>
      <c r="M21" s="301"/>
      <c r="N21" s="221"/>
      <c r="O21" s="221"/>
      <c r="P21" s="221"/>
      <c r="Q21" s="221"/>
      <c r="R21" s="221"/>
    </row>
    <row r="22" ht="18.95" customHeight="1" spans="1:18">
      <c r="A22" s="297" t="s">
        <v>1368</v>
      </c>
      <c r="B22" s="298">
        <f t="shared" si="1"/>
        <v>0</v>
      </c>
      <c r="C22" s="298"/>
      <c r="D22" s="298"/>
      <c r="E22" s="298"/>
      <c r="F22" s="298"/>
      <c r="G22" s="298"/>
      <c r="H22" s="298"/>
      <c r="I22" s="298"/>
      <c r="J22" s="298"/>
      <c r="K22" s="298"/>
      <c r="L22" s="298"/>
      <c r="M22" s="301"/>
      <c r="N22" s="221"/>
      <c r="O22" s="221"/>
      <c r="P22" s="221"/>
      <c r="Q22" s="221"/>
      <c r="R22" s="221"/>
    </row>
    <row r="23" ht="18.95" customHeight="1" spans="1:18">
      <c r="A23" s="297" t="s">
        <v>1369</v>
      </c>
      <c r="B23" s="298">
        <f t="shared" si="1"/>
        <v>11898.66</v>
      </c>
      <c r="C23" s="298">
        <v>318.86</v>
      </c>
      <c r="D23" s="298">
        <v>502.68</v>
      </c>
      <c r="E23" s="298">
        <v>2951.37</v>
      </c>
      <c r="F23" s="298">
        <v>2169.46</v>
      </c>
      <c r="G23" s="298">
        <v>321.59</v>
      </c>
      <c r="H23" s="298">
        <v>1063.93</v>
      </c>
      <c r="I23" s="298">
        <v>183.34</v>
      </c>
      <c r="J23" s="298">
        <v>163.44</v>
      </c>
      <c r="K23" s="298">
        <v>2070.82</v>
      </c>
      <c r="L23" s="298">
        <v>146.45</v>
      </c>
      <c r="M23" s="221">
        <v>424.85</v>
      </c>
      <c r="N23" s="221">
        <v>234.97</v>
      </c>
      <c r="O23" s="221">
        <v>164.97</v>
      </c>
      <c r="P23" s="221">
        <v>802.99</v>
      </c>
      <c r="Q23" s="221">
        <v>183.74</v>
      </c>
      <c r="R23" s="221">
        <v>195.2</v>
      </c>
    </row>
    <row r="24" ht="30" customHeight="1" spans="1:13">
      <c r="A24" s="299"/>
      <c r="B24" s="299"/>
      <c r="C24" s="299"/>
      <c r="D24" s="299"/>
      <c r="E24" s="299"/>
      <c r="F24" s="299"/>
      <c r="G24" s="299"/>
      <c r="H24" s="299"/>
      <c r="I24" s="299"/>
      <c r="J24" s="299"/>
      <c r="K24" s="299"/>
      <c r="L24" s="299"/>
      <c r="M24" s="302"/>
    </row>
  </sheetData>
  <mergeCells count="3">
    <mergeCell ref="A1:R1"/>
    <mergeCell ref="P2:R2"/>
    <mergeCell ref="A24:L24"/>
  </mergeCells>
  <printOptions horizontalCentered="1"/>
  <pageMargins left="0.707638888888889" right="0.707638888888889" top="0.747916666666667" bottom="0.747916666666667" header="0.313888888888889" footer="0.313888888888889"/>
  <pageSetup paperSize="9" scale="67" firstPageNumber="25" fitToHeight="0"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附表2-1</vt:lpstr>
      <vt:lpstr>附表2-2</vt:lpstr>
      <vt:lpstr>附表2-3</vt:lpstr>
      <vt:lpstr>附表2-4</vt:lpstr>
      <vt:lpstr>附表2-5</vt:lpstr>
      <vt:lpstr>附表2-6</vt:lpstr>
      <vt:lpstr>附表2-7</vt:lpstr>
      <vt:lpstr>附表2-8</vt:lpstr>
      <vt:lpstr>附表2-9</vt:lpstr>
      <vt:lpstr>附表2-10</vt:lpstr>
      <vt:lpstr>附表2-11</vt:lpstr>
      <vt:lpstr>附表2-12</vt:lpstr>
      <vt:lpstr>附表2-13</vt:lpstr>
      <vt:lpstr>附表2-14</vt:lpstr>
      <vt:lpstr>附表2-15</vt:lpstr>
      <vt:lpstr>附表2-16</vt:lpstr>
      <vt:lpstr>附表2-17</vt:lpstr>
      <vt:lpstr>附表2-18</vt:lpstr>
      <vt:lpstr>附表2-19</vt:lpstr>
      <vt:lpstr>附表2-20</vt:lpstr>
      <vt:lpstr>附表2-21</vt:lpstr>
      <vt:lpstr>附表2-22</vt:lpstr>
      <vt:lpstr>附表5-1</vt:lpstr>
      <vt:lpstr>附表5-2</vt:lpstr>
      <vt:lpstr>附表5-3</vt:lpstr>
      <vt:lpstr>附表5-4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何翔</dc:creator>
  <cp:lastModifiedBy>Administrator</cp:lastModifiedBy>
  <dcterms:created xsi:type="dcterms:W3CDTF">2008-01-10T09:59:00Z</dcterms:created>
  <cp:lastPrinted>2018-07-30T09:18:00Z</cp:lastPrinted>
  <dcterms:modified xsi:type="dcterms:W3CDTF">2019-03-15T07:54:21Z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